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u\Desktop\"/>
    </mc:Choice>
  </mc:AlternateContent>
  <bookViews>
    <workbookView xWindow="0" yWindow="0" windowWidth="27840" windowHeight="11655"/>
  </bookViews>
  <sheets>
    <sheet name="сентябрь 22 (2)" sheetId="1" r:id="rId1"/>
  </sheets>
  <definedNames>
    <definedName name="_xlnm.Print_Area" localSheetId="0">'сентябрь 22 (2)'!$A$1:$G$337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7" i="1" l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F252" i="1"/>
  <c r="G251" i="1"/>
  <c r="G250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Z219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F206" i="1"/>
  <c r="F205" i="1"/>
  <c r="F203" i="1"/>
  <c r="F202" i="1"/>
  <c r="F201" i="1"/>
  <c r="F200" i="1"/>
  <c r="F199" i="1"/>
  <c r="F198" i="1"/>
  <c r="F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1" i="1"/>
  <c r="G170" i="1"/>
  <c r="G169" i="1"/>
  <c r="G168" i="1"/>
  <c r="G167" i="1"/>
  <c r="G165" i="1"/>
  <c r="G164" i="1"/>
  <c r="G163" i="1"/>
  <c r="G162" i="1"/>
  <c r="G159" i="1"/>
  <c r="G157" i="1"/>
  <c r="G156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<sst xmlns="http://schemas.openxmlformats.org/spreadsheetml/2006/main" count="516" uniqueCount="201">
  <si>
    <t xml:space="preserve"> </t>
  </si>
  <si>
    <t>Наименование посадочного материала</t>
  </si>
  <si>
    <t>Высота растения, м</t>
  </si>
  <si>
    <t>Группа</t>
  </si>
  <si>
    <t>Цена без НДС</t>
  </si>
  <si>
    <t>Цена с НДС руб за 1шт</t>
  </si>
  <si>
    <t>Саженцы деревьев и кустарников хвойных пород (закрытой корн.систем.)</t>
  </si>
  <si>
    <t xml:space="preserve">Ель колючая </t>
  </si>
  <si>
    <t>0,7-1,2</t>
  </si>
  <si>
    <t>1,2-1,8</t>
  </si>
  <si>
    <t>Ель  карельская</t>
  </si>
  <si>
    <t>до 0,5</t>
  </si>
  <si>
    <t>Ель карельская</t>
  </si>
  <si>
    <t>0,5-0,7</t>
  </si>
  <si>
    <t>0,7-1,0</t>
  </si>
  <si>
    <t>Ель канадская</t>
  </si>
  <si>
    <t>Сосна горная,сосна обыкнов.</t>
  </si>
  <si>
    <t>Туя западная складчатая</t>
  </si>
  <si>
    <t xml:space="preserve">Туя западная </t>
  </si>
  <si>
    <t>1,0-1,2</t>
  </si>
  <si>
    <t>Туя" Смарагд"</t>
  </si>
  <si>
    <t>1,0-1,5</t>
  </si>
  <si>
    <t>1,2-1,4</t>
  </si>
  <si>
    <t>1,4-1,6</t>
  </si>
  <si>
    <t>1,6-1,8</t>
  </si>
  <si>
    <t>Туя "Санкист"</t>
  </si>
  <si>
    <t>до0,3</t>
  </si>
  <si>
    <t>0,3-0,5</t>
  </si>
  <si>
    <t>Туя" Голден Глоб"</t>
  </si>
  <si>
    <t>Туя Даника</t>
  </si>
  <si>
    <t>Туя "Хозери"</t>
  </si>
  <si>
    <t>до 0,3</t>
  </si>
  <si>
    <t>Туя колоновидная</t>
  </si>
  <si>
    <t>до 05</t>
  </si>
  <si>
    <t xml:space="preserve">Туя колоновидная </t>
  </si>
  <si>
    <t>Туя вересковидная</t>
  </si>
  <si>
    <t xml:space="preserve">Туя "Рейнское золото" </t>
  </si>
  <si>
    <t xml:space="preserve">Туя шаровидная </t>
  </si>
  <si>
    <t>Туя" Тедди"</t>
  </si>
  <si>
    <t>Туя " Еллоу Риббон"</t>
  </si>
  <si>
    <t>Туя западная "Холмструп"</t>
  </si>
  <si>
    <t xml:space="preserve">Можжевельник виргинский </t>
  </si>
  <si>
    <t>0,7-1</t>
  </si>
  <si>
    <t xml:space="preserve">Можжевельник средний </t>
  </si>
  <si>
    <t>до 0,6</t>
  </si>
  <si>
    <t>0,6-1,0</t>
  </si>
  <si>
    <t xml:space="preserve">Можжевельник казацкий </t>
  </si>
  <si>
    <t>до0,6</t>
  </si>
  <si>
    <t>Можжевельник китайский" Стрикта"</t>
  </si>
  <si>
    <t>Можжевельник "Эспанса Вариегата"</t>
  </si>
  <si>
    <t>Можжевельник"Блю Стар"</t>
  </si>
  <si>
    <t>Можжевельник"Блю Швед"</t>
  </si>
  <si>
    <t>0,6-1</t>
  </si>
  <si>
    <t>Можжевельник "Кур Голд"</t>
  </si>
  <si>
    <t>Можжевельник"Блю Аров"</t>
  </si>
  <si>
    <t>05-0,7</t>
  </si>
  <si>
    <t>1-1,2</t>
  </si>
  <si>
    <t>Можжевельник Лимеглову</t>
  </si>
  <si>
    <t>Можжевельник Глэйси,Глаука</t>
  </si>
  <si>
    <t xml:space="preserve"> до 0,6</t>
  </si>
  <si>
    <t>Можжев."Блю Чип"</t>
  </si>
  <si>
    <t>Можжев."Блю Капет"</t>
  </si>
  <si>
    <t>Можжевельник" ОЛД ГОЛД"</t>
  </si>
  <si>
    <t>Можжевельник" МЕЙЕРИ"</t>
  </si>
  <si>
    <t xml:space="preserve">Кипарисовик туевидный </t>
  </si>
  <si>
    <t>Кипарисовик "Фелифера"</t>
  </si>
  <si>
    <t>0,5-1,0</t>
  </si>
  <si>
    <t>Кипарисовик горохоп." Плюмоза"</t>
  </si>
  <si>
    <t>Кипарисовик "Болевард"</t>
  </si>
  <si>
    <t>Лиственница</t>
  </si>
  <si>
    <t>Пихта</t>
  </si>
  <si>
    <t>Туевик японский</t>
  </si>
  <si>
    <t>Саженцы кустарников вечнозеленых листвен. пород (закрытой корн.систем.)</t>
  </si>
  <si>
    <t>Самшит</t>
  </si>
  <si>
    <t>до 0,2</t>
  </si>
  <si>
    <t>Магония падубалистная</t>
  </si>
  <si>
    <t>Саженцы кустарников лиственных листопадных пород(закрытой кор.систем.)</t>
  </si>
  <si>
    <t>Спирея Бумальда</t>
  </si>
  <si>
    <t xml:space="preserve"> 0,5 м </t>
  </si>
  <si>
    <t>Спирея зверобоелистная</t>
  </si>
  <si>
    <t xml:space="preserve">Спирея японская "Голд моун" </t>
  </si>
  <si>
    <t>0,3м</t>
  </si>
  <si>
    <t xml:space="preserve">Спирея японская "Голд флейм" </t>
  </si>
  <si>
    <t xml:space="preserve"> 0,3 м </t>
  </si>
  <si>
    <t>Спирея японская  в ассортименте</t>
  </si>
  <si>
    <t>Барбарис Тунберга  в ассортименте</t>
  </si>
  <si>
    <t>0,3-0,5м</t>
  </si>
  <si>
    <t>Бирючина обыкновенная</t>
  </si>
  <si>
    <t>0,5м</t>
  </si>
  <si>
    <t xml:space="preserve">Чубушник  </t>
  </si>
  <si>
    <t xml:space="preserve">Снежноягодник </t>
  </si>
  <si>
    <t xml:space="preserve">Форзиция </t>
  </si>
  <si>
    <t>Айва японская</t>
  </si>
  <si>
    <t>Бересклет крылатый</t>
  </si>
  <si>
    <t xml:space="preserve">Бересклет </t>
  </si>
  <si>
    <t>Шиповник</t>
  </si>
  <si>
    <t>Дерен "Вариегатный"</t>
  </si>
  <si>
    <t>Дерен белый</t>
  </si>
  <si>
    <t>Дейция гибридная</t>
  </si>
  <si>
    <t>Гортензия древовидная</t>
  </si>
  <si>
    <t xml:space="preserve"> 0,5 м</t>
  </si>
  <si>
    <t>Лапчатка кустарниковая</t>
  </si>
  <si>
    <t>Пузыреплодник Диабло</t>
  </si>
  <si>
    <t xml:space="preserve">Пузыреплодник </t>
  </si>
  <si>
    <t>Пузыреплодник "Лютеус"</t>
  </si>
  <si>
    <t>Спирея иволистная</t>
  </si>
  <si>
    <t>Ива "Хакура-Нишики"</t>
  </si>
  <si>
    <t>Сирень обыкновенная</t>
  </si>
  <si>
    <t>Керрия японская</t>
  </si>
  <si>
    <t xml:space="preserve">0,5 м </t>
  </si>
  <si>
    <t>Боярышник кроваво-красный</t>
  </si>
  <si>
    <t>Калина бульданеж</t>
  </si>
  <si>
    <t>Вейгела "Нана"</t>
  </si>
  <si>
    <t>Вейгела обыкновенная</t>
  </si>
  <si>
    <t>Калина гордовина</t>
  </si>
  <si>
    <t>Арония черноплодная</t>
  </si>
  <si>
    <t>Ива изящная</t>
  </si>
  <si>
    <t>Лиственные кустарники-лианы (закрытой корн.системой)</t>
  </si>
  <si>
    <t>Виноград девичий</t>
  </si>
  <si>
    <t>Саженцы кустарников плодово-ягодных пород</t>
  </si>
  <si>
    <t>Виноград столовый</t>
  </si>
  <si>
    <t>САЖЕНЦЫ ДЕРЕВЬЕВ  ДЕКАРОТИВНО-ЛИСТВЕННЫХ  ПОРОД С ЗАКРЫТОЙ  КОРН.СИСТЕМ.</t>
  </si>
  <si>
    <t>Лиственные быстрорастущие</t>
  </si>
  <si>
    <t>Береза бородавчатая</t>
  </si>
  <si>
    <t>Ива белая (форма шаровидная)</t>
  </si>
  <si>
    <t>Клен остролистный</t>
  </si>
  <si>
    <t xml:space="preserve"> Ясень,Клен,Сумах</t>
  </si>
  <si>
    <t>Лиственные медленнорастущие</t>
  </si>
  <si>
    <t>Липа крупнолистная,мелколистная</t>
  </si>
  <si>
    <t>Рябина обыкновенная</t>
  </si>
  <si>
    <t>Липа,Граб</t>
  </si>
  <si>
    <t>КРУПНОМЕРЫ</t>
  </si>
  <si>
    <t>Клен,Ива,Ясень,Липа</t>
  </si>
  <si>
    <t>САЖЕНЦЫ ДЕРЕВЬЕВ И КУСТАРНИКОВ ХВОЙНЫХ С ОТКРЫТОЙ КОРНЕВ.СИСТЕМОЙ</t>
  </si>
  <si>
    <t>Туя "Смарагд"</t>
  </si>
  <si>
    <t>1,0-1,20</t>
  </si>
  <si>
    <t>1,20-1,40</t>
  </si>
  <si>
    <t>1,40-1,60</t>
  </si>
  <si>
    <t>1,60-1,80</t>
  </si>
  <si>
    <t>1,80 и выше</t>
  </si>
  <si>
    <t>Туя Хозери</t>
  </si>
  <si>
    <t>Туя Тедди</t>
  </si>
  <si>
    <t>Туя западная</t>
  </si>
  <si>
    <t>Туя Голден Глоб</t>
  </si>
  <si>
    <t>Сосна обыкновенная</t>
  </si>
  <si>
    <t>1,5-2,0</t>
  </si>
  <si>
    <t>Сосна черная</t>
  </si>
  <si>
    <t>Туя"Рейнское золото"</t>
  </si>
  <si>
    <t>от 0,3</t>
  </si>
  <si>
    <t>Туя Голдн Глоб</t>
  </si>
  <si>
    <t>1-1,5</t>
  </si>
  <si>
    <t>Можжевел. Китайский Стрикта</t>
  </si>
  <si>
    <t>Можжевел. Кур Голд,Олд Голд</t>
  </si>
  <si>
    <t>Можжевел. Блю Швед</t>
  </si>
  <si>
    <t>Можжевел.Мейери</t>
  </si>
  <si>
    <t>Можжевел.Блю Капет</t>
  </si>
  <si>
    <t>Можжевельник Блю Аров</t>
  </si>
  <si>
    <t>Можжевел.Экспанса Вариегата</t>
  </si>
  <si>
    <t>Можжевел. Блю Чип,</t>
  </si>
  <si>
    <t>Можжевел. Блю Чип</t>
  </si>
  <si>
    <t>Можжевельник Блю Стар</t>
  </si>
  <si>
    <t>Кипарисовик Плюмоза,Фелифера</t>
  </si>
  <si>
    <t>Кипарисовик туевидный</t>
  </si>
  <si>
    <t>Кипарисовик Болевард</t>
  </si>
  <si>
    <t>Саженцы кустарников вечнозеленых лиственных пород 1 сорта с откр.корнев.</t>
  </si>
  <si>
    <t xml:space="preserve">     0,5-0,7</t>
  </si>
  <si>
    <t>Саженцы деревьев декаративно-лиственных пород с открытой корневой системой</t>
  </si>
  <si>
    <t>Ива белая(форма плакучая)</t>
  </si>
  <si>
    <t>Ива белая (форма серебристая)</t>
  </si>
  <si>
    <t>Ива белая (форма  серебристая)</t>
  </si>
  <si>
    <t>Ива матсудана</t>
  </si>
  <si>
    <t>Ясень</t>
  </si>
  <si>
    <t>Орех манжурский</t>
  </si>
  <si>
    <t>Черемуха</t>
  </si>
  <si>
    <t>Абрикос обыкновенный</t>
  </si>
  <si>
    <t>Сумах пушистый</t>
  </si>
  <si>
    <t>Клен серебристый</t>
  </si>
  <si>
    <t>Медленнорастущие</t>
  </si>
  <si>
    <t>Липа мелколистная</t>
  </si>
  <si>
    <t>Липа крупнолистная</t>
  </si>
  <si>
    <t>Граб</t>
  </si>
  <si>
    <t>Саженцы кустарников лиственных листопадных пород 1 сорта</t>
  </si>
  <si>
    <t>Спирея японская  в ассортим.</t>
  </si>
  <si>
    <t>Вейгелла обыкновенная</t>
  </si>
  <si>
    <t>Барбарис Тунберга</t>
  </si>
  <si>
    <t>Рябинник рябинолистный</t>
  </si>
  <si>
    <t>Пузыреплодник Лютеус</t>
  </si>
  <si>
    <t>Пузыреплодник Дьябло</t>
  </si>
  <si>
    <t>Дерен "Вариегатный</t>
  </si>
  <si>
    <t>Снежноягодник</t>
  </si>
  <si>
    <t>Калина Бульданеж</t>
  </si>
  <si>
    <t>Пузыреплодник</t>
  </si>
  <si>
    <t>Ива Хакура-Нишики</t>
  </si>
  <si>
    <t xml:space="preserve"> 0,5м</t>
  </si>
  <si>
    <t>Горшок 3л</t>
  </si>
  <si>
    <t>Контейнер для рассады  5л</t>
  </si>
  <si>
    <t>Контейнер для рассады  10л</t>
  </si>
  <si>
    <t>Горшок 30л</t>
  </si>
  <si>
    <t>Прайс лист с" 01" сентября 2022 г.</t>
  </si>
  <si>
    <t>Государственное предприятие "Красная гвоздика"</t>
  </si>
  <si>
    <t>для розничной торговли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</si>
</sst>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#,##0.00;[Red]#,##0.00"/>
    <numFmt numFmtId="167" formatCode="0.0"/>
    <numFmt numFmtId="168" formatCode="#,##0.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2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/>
    <xf numFmtId="165" fontId="1" fillId="2" borderId="0" xfId="1" applyNumberFormat="1" applyFont="1" applyFill="1"/>
    <xf numFmtId="165" fontId="1" fillId="2" borderId="0" xfId="1" applyNumberFormat="1" applyFont="1" applyFill="1"/>
    <xf numFmtId="0" fontId="1" fillId="2" borderId="0" xfId="0" applyFont="1" applyFill="1" applyBorder="1"/>
    <xf numFmtId="165" fontId="1" fillId="2" borderId="0" xfId="1" applyNumberFormat="1" applyFont="1" applyFill="1" applyBorder="1"/>
    <xf numFmtId="165" fontId="1" fillId="2" borderId="0" xfId="1" applyNumberFormat="1" applyFont="1" applyFill="1" applyAlignment="1">
      <alignment horizontal="right"/>
    </xf>
    <xf numFmtId="165" fontId="1" fillId="2" borderId="0" xfId="1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165" fontId="3" fillId="2" borderId="0" xfId="1" applyNumberFormat="1" applyFont="1" applyFill="1"/>
    <xf numFmtId="0" fontId="3" fillId="2" borderId="0" xfId="0" applyFont="1" applyFill="1" applyBorder="1"/>
    <xf numFmtId="165" fontId="3" fillId="2" borderId="0" xfId="1" applyNumberFormat="1" applyFont="1" applyFill="1" applyBorder="1"/>
    <xf numFmtId="0" fontId="0" fillId="2" borderId="0" xfId="0" applyFill="1" applyBorder="1"/>
    <xf numFmtId="165" fontId="1" fillId="2" borderId="1" xfId="1" applyNumberFormat="1" applyFont="1" applyFill="1" applyBorder="1"/>
    <xf numFmtId="0" fontId="1" fillId="2" borderId="2" xfId="0" applyFont="1" applyFill="1" applyBorder="1" applyAlignment="1">
      <alignment horizontal="center" vertical="center" wrapText="1" shrinkToFit="1"/>
    </xf>
    <xf numFmtId="165" fontId="1" fillId="2" borderId="2" xfId="1" applyNumberFormat="1" applyFont="1" applyFill="1" applyBorder="1" applyAlignment="1">
      <alignment horizontal="center" vertical="center" wrapText="1" shrinkToFit="1"/>
    </xf>
    <xf numFmtId="165" fontId="1" fillId="2" borderId="2" xfId="1" applyNumberFormat="1" applyFont="1" applyFill="1" applyBorder="1" applyAlignment="1">
      <alignment horizontal="center" vertical="center"/>
    </xf>
    <xf numFmtId="165" fontId="1" fillId="2" borderId="3" xfId="1" applyNumberFormat="1" applyFont="1" applyFill="1" applyBorder="1" applyAlignment="1">
      <alignment horizontal="center" vertical="center"/>
    </xf>
    <xf numFmtId="165" fontId="1" fillId="2" borderId="3" xfId="1" applyNumberFormat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66" fontId="1" fillId="2" borderId="3" xfId="1" applyNumberFormat="1" applyFont="1" applyFill="1" applyBorder="1" applyAlignment="1">
      <alignment vertical="center"/>
    </xf>
    <xf numFmtId="4" fontId="1" fillId="2" borderId="3" xfId="1" applyNumberFormat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0" applyFont="1" applyFill="1" applyAlignment="1"/>
    <xf numFmtId="167" fontId="1" fillId="2" borderId="3" xfId="1" applyNumberFormat="1" applyFont="1" applyFill="1" applyBorder="1" applyAlignment="1">
      <alignment horizontal="center" vertical="center"/>
    </xf>
    <xf numFmtId="165" fontId="1" fillId="2" borderId="3" xfId="1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left" vertical="center"/>
    </xf>
    <xf numFmtId="0" fontId="0" fillId="2" borderId="0" xfId="0" applyFill="1"/>
    <xf numFmtId="3" fontId="7" fillId="2" borderId="3" xfId="0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168" fontId="1" fillId="2" borderId="3" xfId="1" applyNumberFormat="1" applyFont="1" applyFill="1" applyBorder="1" applyAlignment="1">
      <alignment horizontal="center" vertical="center"/>
    </xf>
    <xf numFmtId="49" fontId="1" fillId="2" borderId="3" xfId="1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left" vertical="center"/>
    </xf>
    <xf numFmtId="165" fontId="7" fillId="2" borderId="3" xfId="1" applyNumberFormat="1" applyFont="1" applyFill="1" applyBorder="1" applyAlignment="1">
      <alignment vertical="center"/>
    </xf>
    <xf numFmtId="0" fontId="7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0" borderId="3" xfId="0" applyFont="1" applyBorder="1"/>
    <xf numFmtId="165" fontId="1" fillId="0" borderId="3" xfId="1" applyNumberFormat="1" applyFont="1" applyBorder="1"/>
    <xf numFmtId="165" fontId="1" fillId="0" borderId="0" xfId="1" applyNumberFormat="1" applyFont="1"/>
    <xf numFmtId="0" fontId="1" fillId="0" borderId="0" xfId="0" applyFont="1"/>
    <xf numFmtId="165" fontId="1" fillId="0" borderId="0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0</xdr:row>
      <xdr:rowOff>15875</xdr:rowOff>
    </xdr:from>
    <xdr:to>
      <xdr:col>6</xdr:col>
      <xdr:colOff>1622425</xdr:colOff>
      <xdr:row>7</xdr:row>
      <xdr:rowOff>120650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8325" y="15875"/>
          <a:ext cx="263842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337"/>
  <sheetViews>
    <sheetView tabSelected="1" view="pageBreakPreview" topLeftCell="A193" zoomScaleNormal="100" zoomScaleSheetLayoutView="100" workbookViewId="0">
      <selection activeCell="B16" sqref="B16:B17"/>
    </sheetView>
  </sheetViews>
  <sheetFormatPr defaultRowHeight="12.75" x14ac:dyDescent="0.2"/>
  <cols>
    <col min="1" max="1" width="31.5703125" style="63" customWidth="1"/>
    <col min="2" max="2" width="12.42578125" style="62" customWidth="1"/>
    <col min="3" max="3" width="6.42578125" style="62" customWidth="1"/>
    <col min="4" max="5" width="11.42578125" style="62" hidden="1" customWidth="1"/>
    <col min="6" max="6" width="11.42578125" style="62" customWidth="1"/>
    <col min="7" max="7" width="25.7109375" style="62" customWidth="1"/>
    <col min="8" max="8" width="9" style="62" customWidth="1"/>
    <col min="9" max="14" width="23.5703125" style="63" customWidth="1"/>
    <col min="15" max="15" width="36.85546875" style="63" customWidth="1"/>
    <col min="16" max="16" width="10.42578125" style="63" customWidth="1"/>
    <col min="17" max="17" width="12.85546875" style="63" customWidth="1"/>
    <col min="18" max="16384" width="9.140625" style="63"/>
  </cols>
  <sheetData>
    <row r="1" spans="1:18" s="1" customFormat="1" ht="15" customHeight="1" x14ac:dyDescent="0.2">
      <c r="B1" s="2"/>
      <c r="C1" s="2"/>
      <c r="D1" s="2"/>
      <c r="E1" s="2"/>
      <c r="F1" s="2"/>
      <c r="G1" s="2"/>
      <c r="H1" s="3"/>
      <c r="M1" s="4"/>
      <c r="N1" s="4"/>
      <c r="O1" s="5"/>
      <c r="P1" s="5"/>
      <c r="Q1" s="3"/>
    </row>
    <row r="2" spans="1:18" s="1" customFormat="1" ht="15" customHeight="1" x14ac:dyDescent="0.2">
      <c r="B2" s="3"/>
      <c r="C2" s="3"/>
      <c r="D2" s="3"/>
      <c r="E2" s="3"/>
      <c r="F2" s="3"/>
      <c r="G2" s="3"/>
      <c r="H2" s="3"/>
      <c r="M2" s="4"/>
      <c r="N2" s="4"/>
      <c r="O2" s="5"/>
      <c r="P2" s="5"/>
      <c r="Q2" s="3"/>
    </row>
    <row r="3" spans="1:18" s="1" customFormat="1" ht="15" customHeight="1" x14ac:dyDescent="0.2">
      <c r="B3" s="6"/>
      <c r="C3" s="6"/>
      <c r="D3" s="6"/>
      <c r="E3" s="6"/>
      <c r="F3" s="6"/>
      <c r="G3" s="6"/>
      <c r="H3" s="7"/>
      <c r="M3" s="4"/>
      <c r="N3" s="4"/>
      <c r="O3" s="5"/>
      <c r="P3" s="5"/>
      <c r="Q3" s="3"/>
    </row>
    <row r="4" spans="1:18" s="1" customFormat="1" ht="15" customHeight="1" x14ac:dyDescent="0.2">
      <c r="B4" s="3"/>
      <c r="C4" s="3"/>
      <c r="D4" s="3"/>
      <c r="E4" s="3"/>
      <c r="F4" s="3"/>
      <c r="G4" s="3"/>
      <c r="H4" s="3"/>
      <c r="M4" s="4"/>
      <c r="N4" s="4"/>
      <c r="O4" s="5"/>
      <c r="P4" s="5"/>
      <c r="Q4" s="3"/>
    </row>
    <row r="5" spans="1:18" s="1" customFormat="1" ht="15" customHeight="1" x14ac:dyDescent="0.2">
      <c r="B5" s="6"/>
      <c r="C5" s="6"/>
      <c r="D5" s="6"/>
      <c r="E5" s="6"/>
      <c r="F5" s="6"/>
      <c r="G5" s="6"/>
      <c r="H5" s="7"/>
      <c r="M5" s="4"/>
      <c r="N5" s="4"/>
      <c r="O5" s="5"/>
      <c r="P5" s="5"/>
      <c r="Q5" s="3"/>
    </row>
    <row r="6" spans="1:18" s="1" customFormat="1" ht="9.75" customHeight="1" x14ac:dyDescent="0.2">
      <c r="B6" s="3"/>
      <c r="C6" s="3"/>
      <c r="D6" s="3"/>
      <c r="E6" s="3"/>
      <c r="F6" s="3"/>
      <c r="G6" s="3"/>
      <c r="H6" s="3"/>
      <c r="M6" s="4"/>
      <c r="N6" s="4"/>
      <c r="O6" s="5"/>
      <c r="P6" s="5"/>
      <c r="Q6" s="3"/>
    </row>
    <row r="7" spans="1:18" s="1" customFormat="1" ht="10.5" customHeight="1" x14ac:dyDescent="0.2">
      <c r="B7" s="3"/>
      <c r="C7" s="3"/>
      <c r="D7" s="3"/>
      <c r="E7" s="3"/>
      <c r="F7" s="3"/>
      <c r="G7" s="3"/>
      <c r="H7" s="3"/>
      <c r="M7" s="4"/>
      <c r="N7" s="4"/>
      <c r="O7" s="5"/>
      <c r="P7" s="5"/>
      <c r="Q7" s="3"/>
    </row>
    <row r="8" spans="1:18" s="1" customFormat="1" ht="32.25" customHeight="1" x14ac:dyDescent="0.25">
      <c r="A8" s="8"/>
      <c r="B8" s="8"/>
      <c r="C8" s="8"/>
      <c r="D8" s="8"/>
      <c r="E8" s="8"/>
      <c r="F8" s="8"/>
      <c r="G8" s="8"/>
      <c r="H8" s="9"/>
      <c r="M8" s="10"/>
      <c r="N8" s="10"/>
      <c r="O8" s="10"/>
      <c r="P8" s="10"/>
      <c r="Q8" s="3"/>
    </row>
    <row r="9" spans="1:18" s="1" customFormat="1" ht="15" customHeight="1" x14ac:dyDescent="0.25">
      <c r="A9" s="8" t="s">
        <v>198</v>
      </c>
      <c r="B9" s="8"/>
      <c r="C9" s="8"/>
      <c r="D9" s="8"/>
      <c r="E9" s="8"/>
      <c r="F9" s="8"/>
      <c r="G9" s="8"/>
      <c r="H9" s="8"/>
      <c r="I9" s="9"/>
      <c r="N9" s="10"/>
      <c r="O9" s="10"/>
      <c r="P9" s="10"/>
      <c r="Q9" s="10"/>
      <c r="R9" s="3"/>
    </row>
    <row r="10" spans="1:18" s="1" customFormat="1" ht="8.25" customHeight="1" x14ac:dyDescent="0.2">
      <c r="A10" s="11"/>
      <c r="B10" s="11" t="s">
        <v>0</v>
      </c>
      <c r="C10" s="12"/>
      <c r="D10" s="12"/>
      <c r="E10" s="12"/>
      <c r="F10" s="12"/>
      <c r="G10" s="12"/>
      <c r="H10" s="3"/>
      <c r="I10" s="3"/>
      <c r="N10" s="13"/>
      <c r="O10" s="13"/>
      <c r="P10" s="14"/>
      <c r="Q10" s="14"/>
      <c r="R10" s="3"/>
    </row>
    <row r="11" spans="1:18" s="1" customFormat="1" ht="15" customHeight="1" x14ac:dyDescent="0.25">
      <c r="A11" s="8" t="s">
        <v>199</v>
      </c>
      <c r="B11" s="8"/>
      <c r="C11" s="8"/>
      <c r="D11" s="8"/>
      <c r="E11" s="8"/>
      <c r="F11" s="8"/>
      <c r="G11" s="8"/>
      <c r="H11" s="8"/>
      <c r="I11" s="9"/>
      <c r="N11" s="15"/>
      <c r="O11" s="15"/>
      <c r="P11" s="15"/>
      <c r="Q11" s="15"/>
      <c r="R11" s="3"/>
    </row>
    <row r="12" spans="1:18" s="1" customFormat="1" ht="6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N12" s="15"/>
      <c r="O12" s="15"/>
      <c r="P12" s="15"/>
      <c r="Q12" s="15"/>
      <c r="R12" s="3"/>
    </row>
    <row r="13" spans="1:18" s="1" customFormat="1" ht="15" customHeight="1" x14ac:dyDescent="0.25">
      <c r="A13" s="8" t="s">
        <v>200</v>
      </c>
      <c r="B13" s="8"/>
      <c r="C13" s="8"/>
      <c r="D13" s="8"/>
      <c r="E13" s="8"/>
      <c r="F13" s="8"/>
      <c r="G13" s="8"/>
      <c r="H13" s="8"/>
      <c r="I13" s="9"/>
      <c r="N13" s="15"/>
      <c r="O13" s="15"/>
      <c r="P13" s="15"/>
      <c r="Q13" s="15"/>
      <c r="R13" s="3"/>
    </row>
    <row r="14" spans="1:18" s="1" customFormat="1" ht="21" customHeight="1" x14ac:dyDescent="0.2">
      <c r="A14" s="11" t="s">
        <v>0</v>
      </c>
      <c r="B14" s="12"/>
      <c r="C14" s="12"/>
      <c r="D14" s="12"/>
      <c r="E14" s="12"/>
      <c r="F14" s="12"/>
      <c r="G14" s="3"/>
      <c r="H14" s="3"/>
      <c r="M14" s="13"/>
      <c r="N14" s="13"/>
      <c r="O14" s="14"/>
      <c r="P14" s="14"/>
      <c r="Q14" s="3"/>
    </row>
    <row r="15" spans="1:18" s="1" customFormat="1" ht="7.5" customHeight="1" x14ac:dyDescent="0.2">
      <c r="B15" s="3"/>
      <c r="C15" s="3"/>
      <c r="D15" s="3"/>
      <c r="E15" s="3"/>
      <c r="F15" s="3"/>
      <c r="G15" s="16"/>
      <c r="H15" s="5"/>
      <c r="M15" s="4"/>
      <c r="N15" s="4"/>
      <c r="O15" s="5"/>
      <c r="P15" s="5"/>
      <c r="Q15" s="3"/>
    </row>
    <row r="16" spans="1:18" s="1" customFormat="1" ht="15" customHeight="1" x14ac:dyDescent="0.2">
      <c r="A16" s="17" t="s">
        <v>1</v>
      </c>
      <c r="B16" s="18" t="s">
        <v>2</v>
      </c>
      <c r="C16" s="19" t="s">
        <v>3</v>
      </c>
      <c r="D16" s="20"/>
      <c r="E16" s="20"/>
      <c r="F16" s="21" t="s">
        <v>4</v>
      </c>
      <c r="G16" s="21" t="s">
        <v>5</v>
      </c>
      <c r="H16" s="22"/>
      <c r="M16" s="23"/>
      <c r="N16" s="23"/>
      <c r="O16" s="24"/>
      <c r="P16" s="24"/>
      <c r="Q16" s="24"/>
    </row>
    <row r="17" spans="1:17" s="1" customFormat="1" ht="21" customHeight="1" x14ac:dyDescent="0.2">
      <c r="A17" s="25"/>
      <c r="B17" s="26"/>
      <c r="C17" s="27"/>
      <c r="D17" s="20"/>
      <c r="E17" s="20"/>
      <c r="F17" s="28"/>
      <c r="G17" s="28"/>
      <c r="H17" s="29"/>
      <c r="M17" s="23"/>
      <c r="N17" s="23"/>
      <c r="O17" s="24"/>
      <c r="P17" s="24"/>
      <c r="Q17" s="24"/>
    </row>
    <row r="18" spans="1:17" s="1" customFormat="1" ht="15" customHeight="1" x14ac:dyDescent="0.45">
      <c r="A18" s="30"/>
      <c r="B18" s="30"/>
      <c r="C18" s="30"/>
      <c r="D18" s="30"/>
      <c r="E18" s="30"/>
      <c r="F18" s="30"/>
      <c r="G18" s="30"/>
      <c r="H18" s="31"/>
      <c r="M18" s="32"/>
      <c r="N18" s="33"/>
      <c r="O18" s="34"/>
      <c r="P18" s="24"/>
      <c r="Q18" s="24"/>
    </row>
    <row r="19" spans="1:17" s="1" customFormat="1" ht="15" hidden="1" customHeight="1" x14ac:dyDescent="0.45">
      <c r="A19" s="35"/>
      <c r="B19" s="35"/>
      <c r="C19" s="35"/>
      <c r="D19" s="35"/>
      <c r="E19" s="35"/>
      <c r="F19" s="35"/>
      <c r="G19" s="35"/>
      <c r="H19" s="31"/>
      <c r="M19" s="32"/>
      <c r="N19" s="33"/>
      <c r="O19" s="34"/>
      <c r="P19" s="24"/>
      <c r="Q19" s="24"/>
    </row>
    <row r="20" spans="1:17" s="1" customFormat="1" ht="15" customHeight="1" x14ac:dyDescent="0.45">
      <c r="A20" s="36" t="s">
        <v>6</v>
      </c>
      <c r="B20" s="36"/>
      <c r="C20" s="36"/>
      <c r="D20" s="36"/>
      <c r="E20" s="36"/>
      <c r="F20" s="36"/>
      <c r="G20" s="36"/>
      <c r="H20" s="37"/>
      <c r="M20" s="32"/>
      <c r="N20" s="33"/>
      <c r="O20" s="34"/>
      <c r="P20" s="24"/>
      <c r="Q20" s="24"/>
    </row>
    <row r="21" spans="1:17" s="1" customFormat="1" ht="15" hidden="1" customHeight="1" x14ac:dyDescent="0.2">
      <c r="A21" s="38" t="s">
        <v>7</v>
      </c>
      <c r="B21" s="20" t="s">
        <v>8</v>
      </c>
      <c r="C21" s="20"/>
      <c r="D21" s="20">
        <v>44394</v>
      </c>
      <c r="E21" s="20">
        <v>156025</v>
      </c>
      <c r="F21" s="39"/>
      <c r="G21" s="40">
        <f t="shared" ref="G21:G49" si="0">F21*1.2</f>
        <v>0</v>
      </c>
      <c r="H21" s="41"/>
      <c r="O21" s="42"/>
    </row>
    <row r="22" spans="1:17" s="1" customFormat="1" ht="15" hidden="1" customHeight="1" x14ac:dyDescent="0.2">
      <c r="A22" s="38" t="s">
        <v>7</v>
      </c>
      <c r="B22" s="43" t="s">
        <v>9</v>
      </c>
      <c r="C22" s="20"/>
      <c r="D22" s="44">
        <v>35571</v>
      </c>
      <c r="E22" s="44">
        <v>187197</v>
      </c>
      <c r="F22" s="40"/>
      <c r="G22" s="40">
        <f t="shared" si="0"/>
        <v>0</v>
      </c>
      <c r="H22" s="41"/>
    </row>
    <row r="23" spans="1:17" s="1" customFormat="1" ht="15" customHeight="1" x14ac:dyDescent="0.2">
      <c r="A23" s="38" t="s">
        <v>10</v>
      </c>
      <c r="B23" s="43" t="s">
        <v>11</v>
      </c>
      <c r="C23" s="20"/>
      <c r="D23" s="44"/>
      <c r="E23" s="44"/>
      <c r="F23" s="40">
        <v>16.670000000000002</v>
      </c>
      <c r="G23" s="40">
        <f t="shared" si="0"/>
        <v>20.004000000000001</v>
      </c>
      <c r="H23" s="41"/>
    </row>
    <row r="24" spans="1:17" s="1" customFormat="1" ht="15" customHeight="1" x14ac:dyDescent="0.2">
      <c r="A24" s="38" t="s">
        <v>12</v>
      </c>
      <c r="B24" s="43" t="s">
        <v>13</v>
      </c>
      <c r="C24" s="20"/>
      <c r="D24" s="44"/>
      <c r="E24" s="44"/>
      <c r="F24" s="40">
        <v>20.83</v>
      </c>
      <c r="G24" s="40">
        <f t="shared" si="0"/>
        <v>24.995999999999999</v>
      </c>
      <c r="H24" s="41"/>
    </row>
    <row r="25" spans="1:17" s="1" customFormat="1" ht="15" customHeight="1" x14ac:dyDescent="0.2">
      <c r="A25" s="38" t="s">
        <v>12</v>
      </c>
      <c r="B25" s="43" t="s">
        <v>14</v>
      </c>
      <c r="C25" s="20"/>
      <c r="D25" s="44"/>
      <c r="E25" s="44"/>
      <c r="F25" s="40">
        <v>25</v>
      </c>
      <c r="G25" s="40">
        <f t="shared" si="0"/>
        <v>30</v>
      </c>
      <c r="H25" s="41"/>
    </row>
    <row r="26" spans="1:17" s="1" customFormat="1" ht="15" customHeight="1" x14ac:dyDescent="0.2">
      <c r="A26" s="38" t="s">
        <v>15</v>
      </c>
      <c r="B26" s="43">
        <v>0.3</v>
      </c>
      <c r="C26" s="20"/>
      <c r="D26" s="44">
        <v>43443</v>
      </c>
      <c r="E26" s="44">
        <v>42110</v>
      </c>
      <c r="F26" s="40">
        <v>10</v>
      </c>
      <c r="G26" s="40">
        <f t="shared" si="0"/>
        <v>12</v>
      </c>
      <c r="H26" s="41"/>
    </row>
    <row r="27" spans="1:17" s="1" customFormat="1" ht="15" hidden="1" customHeight="1" x14ac:dyDescent="0.2">
      <c r="A27" s="38" t="s">
        <v>16</v>
      </c>
      <c r="B27" s="43">
        <v>0.3</v>
      </c>
      <c r="C27" s="20"/>
      <c r="D27" s="44"/>
      <c r="E27" s="44">
        <v>42110</v>
      </c>
      <c r="F27" s="40"/>
      <c r="G27" s="40">
        <f t="shared" si="0"/>
        <v>0</v>
      </c>
      <c r="H27" s="41"/>
    </row>
    <row r="28" spans="1:17" s="1" customFormat="1" ht="15" customHeight="1" x14ac:dyDescent="0.2">
      <c r="A28" s="38" t="s">
        <v>17</v>
      </c>
      <c r="B28" s="43" t="s">
        <v>13</v>
      </c>
      <c r="C28" s="20"/>
      <c r="D28" s="44"/>
      <c r="E28" s="44"/>
      <c r="F28" s="40">
        <v>20.83</v>
      </c>
      <c r="G28" s="40">
        <f t="shared" si="0"/>
        <v>24.995999999999999</v>
      </c>
      <c r="H28" s="41"/>
    </row>
    <row r="29" spans="1:17" s="1" customFormat="1" ht="15" customHeight="1" x14ac:dyDescent="0.2">
      <c r="A29" s="38" t="s">
        <v>18</v>
      </c>
      <c r="B29" s="43" t="s">
        <v>13</v>
      </c>
      <c r="C29" s="20"/>
      <c r="D29" s="44">
        <v>23116</v>
      </c>
      <c r="E29" s="44">
        <v>42094</v>
      </c>
      <c r="F29" s="40">
        <v>12.5</v>
      </c>
      <c r="G29" s="40">
        <f t="shared" si="0"/>
        <v>15</v>
      </c>
      <c r="H29" s="41"/>
    </row>
    <row r="30" spans="1:17" s="1" customFormat="1" ht="15" customHeight="1" x14ac:dyDescent="0.2">
      <c r="A30" s="38" t="s">
        <v>18</v>
      </c>
      <c r="B30" s="43" t="s">
        <v>14</v>
      </c>
      <c r="C30" s="20"/>
      <c r="D30" s="44"/>
      <c r="E30" s="44"/>
      <c r="F30" s="40">
        <v>20.83</v>
      </c>
      <c r="G30" s="40">
        <f t="shared" si="0"/>
        <v>24.995999999999999</v>
      </c>
      <c r="H30" s="41"/>
    </row>
    <row r="31" spans="1:17" s="1" customFormat="1" ht="15" customHeight="1" x14ac:dyDescent="0.2">
      <c r="A31" s="38" t="s">
        <v>18</v>
      </c>
      <c r="B31" s="43" t="s">
        <v>19</v>
      </c>
      <c r="C31" s="20"/>
      <c r="D31" s="20">
        <v>33265</v>
      </c>
      <c r="E31" s="20">
        <v>66803</v>
      </c>
      <c r="F31" s="40">
        <v>25</v>
      </c>
      <c r="G31" s="40">
        <f t="shared" si="0"/>
        <v>30</v>
      </c>
      <c r="H31" s="41"/>
    </row>
    <row r="32" spans="1:17" s="1" customFormat="1" ht="15" hidden="1" customHeight="1" x14ac:dyDescent="0.2">
      <c r="A32" s="38"/>
      <c r="B32" s="43"/>
      <c r="C32" s="20"/>
      <c r="D32" s="20">
        <v>23842</v>
      </c>
      <c r="E32" s="20">
        <v>193066</v>
      </c>
      <c r="F32" s="40"/>
      <c r="G32" s="40">
        <f t="shared" si="0"/>
        <v>0</v>
      </c>
      <c r="H32" s="41"/>
    </row>
    <row r="33" spans="1:8" s="1" customFormat="1" ht="15" customHeight="1" x14ac:dyDescent="0.2">
      <c r="A33" s="38" t="s">
        <v>20</v>
      </c>
      <c r="B33" s="43" t="s">
        <v>11</v>
      </c>
      <c r="C33" s="20"/>
      <c r="D33" s="20">
        <v>22937</v>
      </c>
      <c r="E33" s="20">
        <v>42094</v>
      </c>
      <c r="F33" s="40">
        <v>12.5</v>
      </c>
      <c r="G33" s="40">
        <f t="shared" si="0"/>
        <v>15</v>
      </c>
      <c r="H33" s="41"/>
    </row>
    <row r="34" spans="1:8" s="1" customFormat="1" ht="15" hidden="1" customHeight="1" x14ac:dyDescent="0.2">
      <c r="A34" s="38" t="s">
        <v>20</v>
      </c>
      <c r="B34" s="43" t="s">
        <v>21</v>
      </c>
      <c r="C34" s="20"/>
      <c r="D34" s="20"/>
      <c r="E34" s="20"/>
      <c r="F34" s="40">
        <v>7.75</v>
      </c>
      <c r="G34" s="40">
        <f t="shared" si="0"/>
        <v>9.2999999999999989</v>
      </c>
      <c r="H34" s="41"/>
    </row>
    <row r="35" spans="1:8" s="1" customFormat="1" ht="15" customHeight="1" x14ac:dyDescent="0.2">
      <c r="A35" s="38" t="s">
        <v>20</v>
      </c>
      <c r="B35" s="43" t="s">
        <v>13</v>
      </c>
      <c r="C35" s="20"/>
      <c r="D35" s="20"/>
      <c r="E35" s="20"/>
      <c r="F35" s="40">
        <v>16.670000000000002</v>
      </c>
      <c r="G35" s="40">
        <f t="shared" si="0"/>
        <v>20.004000000000001</v>
      </c>
      <c r="H35" s="41"/>
    </row>
    <row r="36" spans="1:8" s="1" customFormat="1" ht="15" customHeight="1" x14ac:dyDescent="0.2">
      <c r="A36" s="38" t="s">
        <v>20</v>
      </c>
      <c r="B36" s="43" t="s">
        <v>14</v>
      </c>
      <c r="C36" s="20"/>
      <c r="D36" s="20"/>
      <c r="E36" s="20"/>
      <c r="F36" s="40">
        <v>25</v>
      </c>
      <c r="G36" s="40">
        <f t="shared" si="0"/>
        <v>30</v>
      </c>
      <c r="H36" s="41"/>
    </row>
    <row r="37" spans="1:8" s="1" customFormat="1" ht="15" customHeight="1" x14ac:dyDescent="0.2">
      <c r="A37" s="38" t="s">
        <v>20</v>
      </c>
      <c r="B37" s="43" t="s">
        <v>19</v>
      </c>
      <c r="C37" s="20"/>
      <c r="D37" s="20"/>
      <c r="E37" s="20"/>
      <c r="F37" s="40">
        <v>37.5</v>
      </c>
      <c r="G37" s="40">
        <f t="shared" si="0"/>
        <v>45</v>
      </c>
      <c r="H37" s="41"/>
    </row>
    <row r="38" spans="1:8" s="1" customFormat="1" ht="15" customHeight="1" x14ac:dyDescent="0.2">
      <c r="A38" s="38" t="s">
        <v>20</v>
      </c>
      <c r="B38" s="43" t="s">
        <v>22</v>
      </c>
      <c r="C38" s="20"/>
      <c r="D38" s="20"/>
      <c r="E38" s="20"/>
      <c r="F38" s="40">
        <v>56.25</v>
      </c>
      <c r="G38" s="40">
        <f t="shared" si="0"/>
        <v>67.5</v>
      </c>
      <c r="H38" s="41"/>
    </row>
    <row r="39" spans="1:8" s="1" customFormat="1" ht="15" customHeight="1" x14ac:dyDescent="0.2">
      <c r="A39" s="38" t="s">
        <v>20</v>
      </c>
      <c r="B39" s="43" t="s">
        <v>23</v>
      </c>
      <c r="C39" s="20"/>
      <c r="D39" s="20"/>
      <c r="E39" s="20"/>
      <c r="F39" s="40">
        <v>70.83</v>
      </c>
      <c r="G39" s="40">
        <f t="shared" si="0"/>
        <v>84.995999999999995</v>
      </c>
      <c r="H39" s="41"/>
    </row>
    <row r="40" spans="1:8" s="1" customFormat="1" ht="15" customHeight="1" x14ac:dyDescent="0.2">
      <c r="A40" s="38" t="s">
        <v>20</v>
      </c>
      <c r="B40" s="43" t="s">
        <v>24</v>
      </c>
      <c r="C40" s="20"/>
      <c r="D40" s="20"/>
      <c r="E40" s="20"/>
      <c r="F40" s="40">
        <v>87.5</v>
      </c>
      <c r="G40" s="40">
        <f t="shared" si="0"/>
        <v>105</v>
      </c>
      <c r="H40" s="41"/>
    </row>
    <row r="41" spans="1:8" s="1" customFormat="1" ht="15" customHeight="1" x14ac:dyDescent="0.2">
      <c r="A41" s="38" t="s">
        <v>25</v>
      </c>
      <c r="B41" s="43" t="s">
        <v>26</v>
      </c>
      <c r="C41" s="20"/>
      <c r="D41" s="20"/>
      <c r="E41" s="20"/>
      <c r="F41" s="40">
        <v>12.5</v>
      </c>
      <c r="G41" s="40">
        <f t="shared" si="0"/>
        <v>15</v>
      </c>
      <c r="H41" s="41"/>
    </row>
    <row r="42" spans="1:8" s="1" customFormat="1" ht="15" customHeight="1" x14ac:dyDescent="0.2">
      <c r="A42" s="38" t="s">
        <v>25</v>
      </c>
      <c r="B42" s="43" t="s">
        <v>27</v>
      </c>
      <c r="C42" s="20"/>
      <c r="D42" s="20"/>
      <c r="E42" s="20"/>
      <c r="F42" s="40">
        <v>16.670000000000002</v>
      </c>
      <c r="G42" s="40">
        <f t="shared" si="0"/>
        <v>20.004000000000001</v>
      </c>
      <c r="H42" s="41"/>
    </row>
    <row r="43" spans="1:8" s="1" customFormat="1" ht="15" customHeight="1" x14ac:dyDescent="0.2">
      <c r="A43" s="38" t="s">
        <v>25</v>
      </c>
      <c r="B43" s="43" t="s">
        <v>13</v>
      </c>
      <c r="C43" s="20"/>
      <c r="D43" s="20"/>
      <c r="E43" s="20"/>
      <c r="F43" s="40">
        <v>20.83</v>
      </c>
      <c r="G43" s="40">
        <f t="shared" si="0"/>
        <v>24.995999999999999</v>
      </c>
      <c r="H43" s="41"/>
    </row>
    <row r="44" spans="1:8" s="1" customFormat="1" ht="15" customHeight="1" x14ac:dyDescent="0.2">
      <c r="A44" s="38" t="s">
        <v>28</v>
      </c>
      <c r="B44" s="43">
        <v>0.3</v>
      </c>
      <c r="C44" s="20"/>
      <c r="D44" s="20"/>
      <c r="E44" s="20"/>
      <c r="F44" s="40">
        <v>12.5</v>
      </c>
      <c r="G44" s="40">
        <f t="shared" si="0"/>
        <v>15</v>
      </c>
      <c r="H44" s="41"/>
    </row>
    <row r="45" spans="1:8" s="1" customFormat="1" ht="15" customHeight="1" x14ac:dyDescent="0.2">
      <c r="A45" s="38" t="s">
        <v>28</v>
      </c>
      <c r="B45" s="43">
        <v>0.5</v>
      </c>
      <c r="C45" s="20"/>
      <c r="D45" s="20"/>
      <c r="E45" s="20"/>
      <c r="F45" s="40">
        <v>16.670000000000002</v>
      </c>
      <c r="G45" s="40">
        <f t="shared" si="0"/>
        <v>20.004000000000001</v>
      </c>
      <c r="H45" s="41"/>
    </row>
    <row r="46" spans="1:8" s="1" customFormat="1" ht="15" customHeight="1" x14ac:dyDescent="0.2">
      <c r="A46" s="38" t="s">
        <v>28</v>
      </c>
      <c r="B46" s="43" t="s">
        <v>13</v>
      </c>
      <c r="C46" s="20"/>
      <c r="D46" s="20"/>
      <c r="E46" s="20"/>
      <c r="F46" s="40">
        <v>20.83</v>
      </c>
      <c r="G46" s="40">
        <f t="shared" si="0"/>
        <v>24.995999999999999</v>
      </c>
      <c r="H46" s="41"/>
    </row>
    <row r="47" spans="1:8" s="1" customFormat="1" ht="15" customHeight="1" x14ac:dyDescent="0.2">
      <c r="A47" s="38" t="s">
        <v>29</v>
      </c>
      <c r="B47" s="43" t="s">
        <v>26</v>
      </c>
      <c r="C47" s="20"/>
      <c r="D47" s="20"/>
      <c r="E47" s="20"/>
      <c r="F47" s="40">
        <v>12.5</v>
      </c>
      <c r="G47" s="40">
        <f t="shared" si="0"/>
        <v>15</v>
      </c>
      <c r="H47" s="41"/>
    </row>
    <row r="48" spans="1:8" s="1" customFormat="1" ht="15" customHeight="1" x14ac:dyDescent="0.2">
      <c r="A48" s="38" t="s">
        <v>30</v>
      </c>
      <c r="B48" s="43" t="s">
        <v>31</v>
      </c>
      <c r="C48" s="20"/>
      <c r="D48" s="20">
        <v>22937</v>
      </c>
      <c r="E48" s="20">
        <v>42094</v>
      </c>
      <c r="F48" s="40">
        <v>12.5</v>
      </c>
      <c r="G48" s="40">
        <f t="shared" si="0"/>
        <v>15</v>
      </c>
      <c r="H48" s="41"/>
    </row>
    <row r="49" spans="1:8" s="1" customFormat="1" ht="15" customHeight="1" x14ac:dyDescent="0.2">
      <c r="A49" s="38" t="s">
        <v>32</v>
      </c>
      <c r="B49" s="43" t="s">
        <v>33</v>
      </c>
      <c r="C49" s="20"/>
      <c r="D49" s="20">
        <v>23116</v>
      </c>
      <c r="E49" s="20">
        <v>42094</v>
      </c>
      <c r="F49" s="40">
        <v>10</v>
      </c>
      <c r="G49" s="40">
        <f t="shared" si="0"/>
        <v>12</v>
      </c>
      <c r="H49" s="41"/>
    </row>
    <row r="50" spans="1:8" s="1" customFormat="1" ht="15" hidden="1" customHeight="1" x14ac:dyDescent="0.2">
      <c r="A50" s="36"/>
      <c r="B50" s="36"/>
      <c r="C50" s="36"/>
      <c r="D50" s="36"/>
      <c r="E50" s="36"/>
      <c r="F50" s="36"/>
      <c r="G50" s="36"/>
      <c r="H50" s="37"/>
    </row>
    <row r="51" spans="1:8" s="1" customFormat="1" ht="15" customHeight="1" x14ac:dyDescent="0.2">
      <c r="A51" s="45" t="s">
        <v>34</v>
      </c>
      <c r="B51" s="43" t="s">
        <v>13</v>
      </c>
      <c r="C51" s="20"/>
      <c r="D51" s="20">
        <v>23116</v>
      </c>
      <c r="E51" s="20">
        <v>42094</v>
      </c>
      <c r="F51" s="40">
        <v>12.5</v>
      </c>
      <c r="G51" s="40">
        <f t="shared" ref="G51:G114" si="1">F51*1.2</f>
        <v>15</v>
      </c>
      <c r="H51" s="41"/>
    </row>
    <row r="52" spans="1:8" s="1" customFormat="1" ht="15" customHeight="1" x14ac:dyDescent="0.2">
      <c r="A52" s="45" t="s">
        <v>34</v>
      </c>
      <c r="B52" s="43" t="s">
        <v>14</v>
      </c>
      <c r="C52" s="20"/>
      <c r="D52" s="20"/>
      <c r="E52" s="20"/>
      <c r="F52" s="40">
        <v>16.670000000000002</v>
      </c>
      <c r="G52" s="40">
        <f t="shared" si="1"/>
        <v>20.004000000000001</v>
      </c>
      <c r="H52" s="41"/>
    </row>
    <row r="53" spans="1:8" s="1" customFormat="1" ht="15" customHeight="1" x14ac:dyDescent="0.2">
      <c r="A53" s="45" t="s">
        <v>34</v>
      </c>
      <c r="B53" s="43" t="s">
        <v>19</v>
      </c>
      <c r="C53" s="20"/>
      <c r="D53" s="20"/>
      <c r="E53" s="20"/>
      <c r="F53" s="40">
        <v>25</v>
      </c>
      <c r="G53" s="40">
        <f t="shared" si="1"/>
        <v>30</v>
      </c>
      <c r="H53" s="41"/>
    </row>
    <row r="54" spans="1:8" s="1" customFormat="1" ht="15" customHeight="1" x14ac:dyDescent="0.2">
      <c r="A54" s="45" t="s">
        <v>35</v>
      </c>
      <c r="B54" s="43">
        <v>0.3</v>
      </c>
      <c r="C54" s="20"/>
      <c r="D54" s="20">
        <v>23116</v>
      </c>
      <c r="E54" s="20">
        <v>42094</v>
      </c>
      <c r="F54" s="40">
        <v>12.5</v>
      </c>
      <c r="G54" s="40">
        <f t="shared" si="1"/>
        <v>15</v>
      </c>
      <c r="H54" s="41"/>
    </row>
    <row r="55" spans="1:8" s="1" customFormat="1" ht="15" customHeight="1" x14ac:dyDescent="0.2">
      <c r="A55" s="45" t="s">
        <v>35</v>
      </c>
      <c r="B55" s="43" t="s">
        <v>27</v>
      </c>
      <c r="C55" s="20"/>
      <c r="D55" s="20">
        <v>33265</v>
      </c>
      <c r="E55" s="20">
        <v>66803</v>
      </c>
      <c r="F55" s="40">
        <v>16.670000000000002</v>
      </c>
      <c r="G55" s="40">
        <f t="shared" si="1"/>
        <v>20.004000000000001</v>
      </c>
      <c r="H55" s="41"/>
    </row>
    <row r="56" spans="1:8" s="1" customFormat="1" ht="15" customHeight="1" x14ac:dyDescent="0.2">
      <c r="A56" s="45" t="s">
        <v>35</v>
      </c>
      <c r="B56" s="43" t="s">
        <v>13</v>
      </c>
      <c r="C56" s="20"/>
      <c r="D56" s="20"/>
      <c r="E56" s="20"/>
      <c r="F56" s="40">
        <v>20.83</v>
      </c>
      <c r="G56" s="40">
        <f t="shared" si="1"/>
        <v>24.995999999999999</v>
      </c>
      <c r="H56" s="41"/>
    </row>
    <row r="57" spans="1:8" s="1" customFormat="1" ht="15" customHeight="1" x14ac:dyDescent="0.2">
      <c r="A57" s="45" t="s">
        <v>36</v>
      </c>
      <c r="B57" s="43" t="s">
        <v>11</v>
      </c>
      <c r="C57" s="20"/>
      <c r="D57" s="20">
        <v>23116</v>
      </c>
      <c r="E57" s="20">
        <v>42094</v>
      </c>
      <c r="F57" s="40">
        <v>12.5</v>
      </c>
      <c r="G57" s="40">
        <f t="shared" si="1"/>
        <v>15</v>
      </c>
      <c r="H57" s="41"/>
    </row>
    <row r="58" spans="1:8" s="1" customFormat="1" ht="15" customHeight="1" x14ac:dyDescent="0.2">
      <c r="A58" s="45" t="s">
        <v>36</v>
      </c>
      <c r="B58" s="43" t="s">
        <v>13</v>
      </c>
      <c r="C58" s="20"/>
      <c r="D58" s="20"/>
      <c r="E58" s="20"/>
      <c r="F58" s="40">
        <v>16.670000000000002</v>
      </c>
      <c r="G58" s="40">
        <f t="shared" si="1"/>
        <v>20.004000000000001</v>
      </c>
      <c r="H58" s="41"/>
    </row>
    <row r="59" spans="1:8" s="1" customFormat="1" ht="15" customHeight="1" x14ac:dyDescent="0.2">
      <c r="A59" s="38" t="s">
        <v>37</v>
      </c>
      <c r="B59" s="43" t="s">
        <v>26</v>
      </c>
      <c r="C59" s="20"/>
      <c r="D59" s="20">
        <v>23116</v>
      </c>
      <c r="E59" s="20">
        <v>42094</v>
      </c>
      <c r="F59" s="40">
        <v>12.5</v>
      </c>
      <c r="G59" s="40">
        <f t="shared" si="1"/>
        <v>15</v>
      </c>
      <c r="H59" s="41"/>
    </row>
    <row r="60" spans="1:8" s="1" customFormat="1" ht="15" customHeight="1" x14ac:dyDescent="0.2">
      <c r="A60" s="38" t="s">
        <v>37</v>
      </c>
      <c r="B60" s="43" t="s">
        <v>27</v>
      </c>
      <c r="C60" s="20"/>
      <c r="D60" s="20">
        <v>33265</v>
      </c>
      <c r="E60" s="20">
        <v>66803</v>
      </c>
      <c r="F60" s="40">
        <v>16.670000000000002</v>
      </c>
      <c r="G60" s="40">
        <f t="shared" si="1"/>
        <v>20.004000000000001</v>
      </c>
      <c r="H60" s="41"/>
    </row>
    <row r="61" spans="1:8" s="1" customFormat="1" ht="15" hidden="1" customHeight="1" x14ac:dyDescent="0.2">
      <c r="A61" s="38" t="s">
        <v>37</v>
      </c>
      <c r="B61" s="43">
        <v>0.7</v>
      </c>
      <c r="C61" s="20"/>
      <c r="D61" s="20"/>
      <c r="E61" s="20"/>
      <c r="F61" s="40"/>
      <c r="G61" s="40">
        <f t="shared" si="1"/>
        <v>0</v>
      </c>
      <c r="H61" s="41"/>
    </row>
    <row r="62" spans="1:8" s="1" customFormat="1" ht="15" customHeight="1" x14ac:dyDescent="0.2">
      <c r="A62" s="38" t="s">
        <v>37</v>
      </c>
      <c r="B62" s="43" t="s">
        <v>13</v>
      </c>
      <c r="C62" s="20"/>
      <c r="D62" s="20"/>
      <c r="E62" s="20"/>
      <c r="F62" s="40">
        <v>20.83</v>
      </c>
      <c r="G62" s="40">
        <f t="shared" si="1"/>
        <v>24.995999999999999</v>
      </c>
      <c r="H62" s="41"/>
    </row>
    <row r="63" spans="1:8" s="1" customFormat="1" ht="15" customHeight="1" x14ac:dyDescent="0.2">
      <c r="A63" s="38" t="s">
        <v>38</v>
      </c>
      <c r="B63" s="43" t="s">
        <v>26</v>
      </c>
      <c r="C63" s="20"/>
      <c r="D63" s="20"/>
      <c r="E63" s="20"/>
      <c r="F63" s="40">
        <v>12.5</v>
      </c>
      <c r="G63" s="40">
        <f t="shared" si="1"/>
        <v>15</v>
      </c>
      <c r="H63" s="41"/>
    </row>
    <row r="64" spans="1:8" s="1" customFormat="1" ht="16.5" customHeight="1" x14ac:dyDescent="0.2">
      <c r="A64" s="38" t="s">
        <v>38</v>
      </c>
      <c r="B64" s="43">
        <v>0.3</v>
      </c>
      <c r="C64" s="20"/>
      <c r="D64" s="20">
        <v>29276</v>
      </c>
      <c r="E64" s="20">
        <v>42094</v>
      </c>
      <c r="F64" s="40">
        <v>16.670000000000002</v>
      </c>
      <c r="G64" s="40">
        <f t="shared" si="1"/>
        <v>20.004000000000001</v>
      </c>
      <c r="H64" s="41"/>
    </row>
    <row r="65" spans="1:8" s="1" customFormat="1" ht="16.5" customHeight="1" x14ac:dyDescent="0.2">
      <c r="A65" s="38" t="s">
        <v>39</v>
      </c>
      <c r="B65" s="43">
        <v>0.3</v>
      </c>
      <c r="C65" s="20"/>
      <c r="D65" s="20"/>
      <c r="E65" s="20"/>
      <c r="F65" s="40">
        <v>12.5</v>
      </c>
      <c r="G65" s="40">
        <f t="shared" si="1"/>
        <v>15</v>
      </c>
      <c r="H65" s="41"/>
    </row>
    <row r="66" spans="1:8" s="1" customFormat="1" ht="16.5" customHeight="1" x14ac:dyDescent="0.2">
      <c r="A66" s="38" t="s">
        <v>39</v>
      </c>
      <c r="B66" s="43" t="s">
        <v>27</v>
      </c>
      <c r="C66" s="20"/>
      <c r="D66" s="20"/>
      <c r="E66" s="20"/>
      <c r="F66" s="40">
        <v>18.329999999999998</v>
      </c>
      <c r="G66" s="40">
        <f t="shared" si="1"/>
        <v>21.995999999999999</v>
      </c>
      <c r="H66" s="41"/>
    </row>
    <row r="67" spans="1:8" s="1" customFormat="1" ht="16.5" customHeight="1" x14ac:dyDescent="0.2">
      <c r="A67" s="38" t="s">
        <v>40</v>
      </c>
      <c r="B67" s="43">
        <v>0.3</v>
      </c>
      <c r="C67" s="20"/>
      <c r="D67" s="20"/>
      <c r="E67" s="20"/>
      <c r="F67" s="40">
        <v>12.5</v>
      </c>
      <c r="G67" s="40">
        <f t="shared" si="1"/>
        <v>15</v>
      </c>
      <c r="H67" s="41"/>
    </row>
    <row r="68" spans="1:8" s="1" customFormat="1" ht="16.5" customHeight="1" x14ac:dyDescent="0.2">
      <c r="A68" s="38" t="s">
        <v>40</v>
      </c>
      <c r="B68" s="43">
        <v>0.5</v>
      </c>
      <c r="C68" s="20"/>
      <c r="D68" s="20"/>
      <c r="E68" s="20"/>
      <c r="F68" s="40">
        <v>16.670000000000002</v>
      </c>
      <c r="G68" s="40">
        <f t="shared" si="1"/>
        <v>20.004000000000001</v>
      </c>
      <c r="H68" s="41"/>
    </row>
    <row r="69" spans="1:8" s="1" customFormat="1" ht="16.5" customHeight="1" x14ac:dyDescent="0.2">
      <c r="A69" s="38" t="s">
        <v>40</v>
      </c>
      <c r="B69" s="43" t="s">
        <v>13</v>
      </c>
      <c r="C69" s="20"/>
      <c r="D69" s="20"/>
      <c r="E69" s="20"/>
      <c r="F69" s="40">
        <v>25</v>
      </c>
      <c r="G69" s="40">
        <f t="shared" si="1"/>
        <v>30</v>
      </c>
      <c r="H69" s="41"/>
    </row>
    <row r="70" spans="1:8" s="1" customFormat="1" ht="15" customHeight="1" x14ac:dyDescent="0.2">
      <c r="A70" s="38" t="s">
        <v>41</v>
      </c>
      <c r="B70" s="43" t="s">
        <v>13</v>
      </c>
      <c r="C70" s="20"/>
      <c r="D70" s="44">
        <v>25674</v>
      </c>
      <c r="E70" s="20">
        <v>42094</v>
      </c>
      <c r="F70" s="40">
        <v>12.5</v>
      </c>
      <c r="G70" s="40">
        <f t="shared" si="1"/>
        <v>15</v>
      </c>
      <c r="H70" s="41"/>
    </row>
    <row r="71" spans="1:8" s="1" customFormat="1" ht="15" customHeight="1" x14ac:dyDescent="0.2">
      <c r="A71" s="38" t="s">
        <v>41</v>
      </c>
      <c r="B71" s="43" t="s">
        <v>42</v>
      </c>
      <c r="C71" s="20"/>
      <c r="D71" s="20">
        <v>38710</v>
      </c>
      <c r="E71" s="20">
        <v>66803</v>
      </c>
      <c r="F71" s="40">
        <v>16.670000000000002</v>
      </c>
      <c r="G71" s="40">
        <f t="shared" si="1"/>
        <v>20.004000000000001</v>
      </c>
      <c r="H71" s="41"/>
    </row>
    <row r="72" spans="1:8" s="1" customFormat="1" ht="15" customHeight="1" x14ac:dyDescent="0.2">
      <c r="A72" s="38" t="s">
        <v>41</v>
      </c>
      <c r="B72" s="43" t="s">
        <v>21</v>
      </c>
      <c r="C72" s="20"/>
      <c r="D72" s="20"/>
      <c r="E72" s="20">
        <v>96260</v>
      </c>
      <c r="F72" s="40">
        <v>25</v>
      </c>
      <c r="G72" s="40">
        <f t="shared" si="1"/>
        <v>30</v>
      </c>
      <c r="H72" s="41"/>
    </row>
    <row r="73" spans="1:8" s="1" customFormat="1" ht="15" customHeight="1" x14ac:dyDescent="0.2">
      <c r="A73" s="38" t="s">
        <v>43</v>
      </c>
      <c r="B73" s="43" t="s">
        <v>44</v>
      </c>
      <c r="C73" s="20"/>
      <c r="D73" s="20">
        <v>23116</v>
      </c>
      <c r="E73" s="20">
        <v>42094</v>
      </c>
      <c r="F73" s="40">
        <v>10</v>
      </c>
      <c r="G73" s="40">
        <f t="shared" si="1"/>
        <v>12</v>
      </c>
      <c r="H73" s="41"/>
    </row>
    <row r="74" spans="1:8" s="1" customFormat="1" ht="15" customHeight="1" x14ac:dyDescent="0.2">
      <c r="A74" s="38" t="s">
        <v>43</v>
      </c>
      <c r="B74" s="43" t="s">
        <v>45</v>
      </c>
      <c r="C74" s="20"/>
      <c r="D74" s="20">
        <v>33265</v>
      </c>
      <c r="E74" s="20">
        <v>66803</v>
      </c>
      <c r="F74" s="40">
        <v>12.5</v>
      </c>
      <c r="G74" s="40">
        <f t="shared" si="1"/>
        <v>15</v>
      </c>
      <c r="H74" s="41"/>
    </row>
    <row r="75" spans="1:8" s="1" customFormat="1" ht="15" customHeight="1" x14ac:dyDescent="0.2">
      <c r="A75" s="38" t="s">
        <v>46</v>
      </c>
      <c r="B75" s="43" t="s">
        <v>47</v>
      </c>
      <c r="C75" s="20"/>
      <c r="D75" s="20">
        <v>23116</v>
      </c>
      <c r="E75" s="20">
        <v>42094</v>
      </c>
      <c r="F75" s="40">
        <v>10</v>
      </c>
      <c r="G75" s="40">
        <f t="shared" si="1"/>
        <v>12</v>
      </c>
      <c r="H75" s="41"/>
    </row>
    <row r="76" spans="1:8" s="1" customFormat="1" ht="15" customHeight="1" x14ac:dyDescent="0.2">
      <c r="A76" s="38" t="s">
        <v>46</v>
      </c>
      <c r="B76" s="43" t="s">
        <v>45</v>
      </c>
      <c r="C76" s="20"/>
      <c r="D76" s="20">
        <v>33265</v>
      </c>
      <c r="E76" s="20">
        <v>66803</v>
      </c>
      <c r="F76" s="40">
        <v>12.5</v>
      </c>
      <c r="G76" s="40">
        <f t="shared" si="1"/>
        <v>15</v>
      </c>
      <c r="H76" s="41"/>
    </row>
    <row r="77" spans="1:8" s="1" customFormat="1" ht="15" customHeight="1" x14ac:dyDescent="0.2">
      <c r="A77" s="38" t="s">
        <v>48</v>
      </c>
      <c r="B77" s="43" t="s">
        <v>31</v>
      </c>
      <c r="C77" s="20"/>
      <c r="D77" s="20">
        <v>29276</v>
      </c>
      <c r="E77" s="20">
        <v>42094</v>
      </c>
      <c r="F77" s="40">
        <v>12.5</v>
      </c>
      <c r="G77" s="40">
        <f t="shared" si="1"/>
        <v>15</v>
      </c>
      <c r="H77" s="41"/>
    </row>
    <row r="78" spans="1:8" s="1" customFormat="1" ht="15" customHeight="1" x14ac:dyDescent="0.2">
      <c r="A78" s="38" t="s">
        <v>48</v>
      </c>
      <c r="B78" s="43" t="s">
        <v>27</v>
      </c>
      <c r="C78" s="20"/>
      <c r="D78" s="20"/>
      <c r="E78" s="20"/>
      <c r="F78" s="40">
        <v>16.670000000000002</v>
      </c>
      <c r="G78" s="40">
        <f t="shared" si="1"/>
        <v>20.004000000000001</v>
      </c>
      <c r="H78" s="41"/>
    </row>
    <row r="79" spans="1:8" s="1" customFormat="1" ht="15" customHeight="1" x14ac:dyDescent="0.2">
      <c r="A79" s="38" t="s">
        <v>49</v>
      </c>
      <c r="B79" s="43" t="s">
        <v>26</v>
      </c>
      <c r="C79" s="20"/>
      <c r="D79" s="20">
        <v>29276</v>
      </c>
      <c r="E79" s="20">
        <v>42094</v>
      </c>
      <c r="F79" s="40">
        <v>12.5</v>
      </c>
      <c r="G79" s="40">
        <f t="shared" si="1"/>
        <v>15</v>
      </c>
      <c r="H79" s="41"/>
    </row>
    <row r="80" spans="1:8" s="1" customFormat="1" ht="15" customHeight="1" x14ac:dyDescent="0.2">
      <c r="A80" s="38" t="s">
        <v>50</v>
      </c>
      <c r="B80" s="43" t="s">
        <v>31</v>
      </c>
      <c r="C80" s="20"/>
      <c r="D80" s="20"/>
      <c r="E80" s="20"/>
      <c r="F80" s="40">
        <v>12.5</v>
      </c>
      <c r="G80" s="40">
        <f t="shared" si="1"/>
        <v>15</v>
      </c>
      <c r="H80" s="41"/>
    </row>
    <row r="81" spans="1:8" s="1" customFormat="1" ht="15" customHeight="1" x14ac:dyDescent="0.2">
      <c r="A81" s="38" t="s">
        <v>51</v>
      </c>
      <c r="B81" s="43" t="s">
        <v>44</v>
      </c>
      <c r="C81" s="20"/>
      <c r="D81" s="20">
        <v>29276</v>
      </c>
      <c r="E81" s="20">
        <v>42094</v>
      </c>
      <c r="F81" s="40">
        <v>12.5</v>
      </c>
      <c r="G81" s="40">
        <f t="shared" si="1"/>
        <v>15</v>
      </c>
      <c r="H81" s="41"/>
    </row>
    <row r="82" spans="1:8" s="1" customFormat="1" ht="15" customHeight="1" x14ac:dyDescent="0.2">
      <c r="A82" s="38" t="s">
        <v>51</v>
      </c>
      <c r="B82" s="43" t="s">
        <v>52</v>
      </c>
      <c r="C82" s="20"/>
      <c r="D82" s="20"/>
      <c r="E82" s="20"/>
      <c r="F82" s="40">
        <v>16.670000000000002</v>
      </c>
      <c r="G82" s="40">
        <f t="shared" si="1"/>
        <v>20.004000000000001</v>
      </c>
      <c r="H82" s="41"/>
    </row>
    <row r="83" spans="1:8" s="1" customFormat="1" ht="15" hidden="1" customHeight="1" x14ac:dyDescent="0.2">
      <c r="A83" s="38"/>
      <c r="B83" s="43"/>
      <c r="C83" s="20"/>
      <c r="D83" s="20"/>
      <c r="E83" s="20"/>
      <c r="F83" s="40"/>
      <c r="G83" s="40">
        <f t="shared" si="1"/>
        <v>0</v>
      </c>
      <c r="H83" s="41"/>
    </row>
    <row r="84" spans="1:8" s="1" customFormat="1" ht="15" customHeight="1" x14ac:dyDescent="0.2">
      <c r="A84" s="38" t="s">
        <v>53</v>
      </c>
      <c r="B84" s="43" t="s">
        <v>44</v>
      </c>
      <c r="C84" s="20"/>
      <c r="D84" s="20"/>
      <c r="E84" s="20"/>
      <c r="F84" s="40">
        <v>12.5</v>
      </c>
      <c r="G84" s="40">
        <f t="shared" si="1"/>
        <v>15</v>
      </c>
      <c r="H84" s="41"/>
    </row>
    <row r="85" spans="1:8" s="1" customFormat="1" ht="15" customHeight="1" x14ac:dyDescent="0.2">
      <c r="A85" s="38" t="s">
        <v>53</v>
      </c>
      <c r="B85" s="43" t="s">
        <v>45</v>
      </c>
      <c r="C85" s="20"/>
      <c r="D85" s="20">
        <v>29276</v>
      </c>
      <c r="E85" s="20">
        <v>42094</v>
      </c>
      <c r="F85" s="40">
        <v>16.670000000000002</v>
      </c>
      <c r="G85" s="40">
        <f t="shared" si="1"/>
        <v>20.004000000000001</v>
      </c>
      <c r="H85" s="41"/>
    </row>
    <row r="86" spans="1:8" s="1" customFormat="1" ht="15" customHeight="1" x14ac:dyDescent="0.2">
      <c r="A86" s="38" t="s">
        <v>54</v>
      </c>
      <c r="B86" s="43" t="s">
        <v>11</v>
      </c>
      <c r="C86" s="20"/>
      <c r="D86" s="20">
        <v>29276</v>
      </c>
      <c r="E86" s="20">
        <v>42094</v>
      </c>
      <c r="F86" s="40">
        <v>12.5</v>
      </c>
      <c r="G86" s="40">
        <f t="shared" si="1"/>
        <v>15</v>
      </c>
      <c r="H86" s="41"/>
    </row>
    <row r="87" spans="1:8" s="1" customFormat="1" ht="15" customHeight="1" x14ac:dyDescent="0.2">
      <c r="A87" s="38" t="s">
        <v>54</v>
      </c>
      <c r="B87" s="43" t="s">
        <v>55</v>
      </c>
      <c r="C87" s="20"/>
      <c r="D87" s="20"/>
      <c r="E87" s="20"/>
      <c r="F87" s="40">
        <v>16.670000000000002</v>
      </c>
      <c r="G87" s="40">
        <f t="shared" si="1"/>
        <v>20.004000000000001</v>
      </c>
      <c r="H87" s="41"/>
    </row>
    <row r="88" spans="1:8" s="1" customFormat="1" ht="15" customHeight="1" x14ac:dyDescent="0.2">
      <c r="A88" s="38" t="s">
        <v>54</v>
      </c>
      <c r="B88" s="43" t="s">
        <v>14</v>
      </c>
      <c r="C88" s="20"/>
      <c r="D88" s="20"/>
      <c r="E88" s="20"/>
      <c r="F88" s="40">
        <v>25</v>
      </c>
      <c r="G88" s="40">
        <f t="shared" si="1"/>
        <v>30</v>
      </c>
      <c r="H88" s="41"/>
    </row>
    <row r="89" spans="1:8" s="1" customFormat="1" ht="15" customHeight="1" x14ac:dyDescent="0.2">
      <c r="A89" s="38" t="s">
        <v>54</v>
      </c>
      <c r="B89" s="43" t="s">
        <v>56</v>
      </c>
      <c r="C89" s="20"/>
      <c r="D89" s="20"/>
      <c r="E89" s="20"/>
      <c r="F89" s="40">
        <v>29.17</v>
      </c>
      <c r="G89" s="40">
        <f t="shared" si="1"/>
        <v>35.003999999999998</v>
      </c>
      <c r="H89" s="41"/>
    </row>
    <row r="90" spans="1:8" s="1" customFormat="1" ht="15" customHeight="1" x14ac:dyDescent="0.2">
      <c r="A90" s="38" t="s">
        <v>57</v>
      </c>
      <c r="B90" s="43" t="s">
        <v>47</v>
      </c>
      <c r="C90" s="20"/>
      <c r="D90" s="20"/>
      <c r="E90" s="20"/>
      <c r="F90" s="40">
        <v>12.5</v>
      </c>
      <c r="G90" s="40">
        <f t="shared" si="1"/>
        <v>15</v>
      </c>
      <c r="H90" s="41"/>
    </row>
    <row r="91" spans="1:8" s="1" customFormat="1" ht="15" customHeight="1" x14ac:dyDescent="0.2">
      <c r="A91" s="38" t="s">
        <v>58</v>
      </c>
      <c r="B91" s="43" t="s">
        <v>59</v>
      </c>
      <c r="C91" s="20"/>
      <c r="D91" s="20"/>
      <c r="E91" s="20"/>
      <c r="F91" s="40">
        <v>12.5</v>
      </c>
      <c r="G91" s="40">
        <f t="shared" si="1"/>
        <v>15</v>
      </c>
      <c r="H91" s="41"/>
    </row>
    <row r="92" spans="1:8" s="1" customFormat="1" ht="15" customHeight="1" x14ac:dyDescent="0.2">
      <c r="A92" s="45" t="s">
        <v>60</v>
      </c>
      <c r="B92" s="43" t="s">
        <v>44</v>
      </c>
      <c r="C92" s="20"/>
      <c r="D92" s="20"/>
      <c r="E92" s="20"/>
      <c r="F92" s="40">
        <v>12.5</v>
      </c>
      <c r="G92" s="40">
        <f t="shared" si="1"/>
        <v>15</v>
      </c>
      <c r="H92" s="41"/>
    </row>
    <row r="93" spans="1:8" s="1" customFormat="1" ht="15" customHeight="1" x14ac:dyDescent="0.2">
      <c r="A93" s="45" t="s">
        <v>60</v>
      </c>
      <c r="B93" s="43" t="s">
        <v>45</v>
      </c>
      <c r="C93" s="20"/>
      <c r="D93" s="20"/>
      <c r="E93" s="20"/>
      <c r="F93" s="40">
        <v>16.670000000000002</v>
      </c>
      <c r="G93" s="40">
        <f t="shared" si="1"/>
        <v>20.004000000000001</v>
      </c>
      <c r="H93" s="41"/>
    </row>
    <row r="94" spans="1:8" s="1" customFormat="1" ht="15" customHeight="1" x14ac:dyDescent="0.2">
      <c r="A94" s="45" t="s">
        <v>61</v>
      </c>
      <c r="B94" s="43" t="s">
        <v>44</v>
      </c>
      <c r="C94" s="20"/>
      <c r="D94" s="20">
        <v>29276</v>
      </c>
      <c r="E94" s="20">
        <v>42094</v>
      </c>
      <c r="F94" s="40">
        <v>12.5</v>
      </c>
      <c r="G94" s="40">
        <f t="shared" si="1"/>
        <v>15</v>
      </c>
      <c r="H94" s="41"/>
    </row>
    <row r="95" spans="1:8" s="1" customFormat="1" ht="15" hidden="1" customHeight="1" x14ac:dyDescent="0.2">
      <c r="A95" s="45" t="s">
        <v>61</v>
      </c>
      <c r="B95" s="43"/>
      <c r="C95" s="20"/>
      <c r="D95" s="20"/>
      <c r="E95" s="20"/>
      <c r="F95" s="40"/>
      <c r="G95" s="40">
        <f t="shared" si="1"/>
        <v>0</v>
      </c>
      <c r="H95" s="41"/>
    </row>
    <row r="96" spans="1:8" s="1" customFormat="1" ht="15" customHeight="1" x14ac:dyDescent="0.2">
      <c r="A96" s="45" t="s">
        <v>61</v>
      </c>
      <c r="B96" s="43" t="s">
        <v>45</v>
      </c>
      <c r="C96" s="20"/>
      <c r="D96" s="20"/>
      <c r="E96" s="20"/>
      <c r="F96" s="40">
        <v>16.670000000000002</v>
      </c>
      <c r="G96" s="40">
        <f t="shared" si="1"/>
        <v>20.004000000000001</v>
      </c>
      <c r="H96" s="41"/>
    </row>
    <row r="97" spans="1:8" s="1" customFormat="1" ht="15" customHeight="1" x14ac:dyDescent="0.2">
      <c r="A97" s="45" t="s">
        <v>62</v>
      </c>
      <c r="B97" s="43" t="s">
        <v>44</v>
      </c>
      <c r="C97" s="20"/>
      <c r="D97" s="20">
        <v>29276</v>
      </c>
      <c r="E97" s="20">
        <v>42094</v>
      </c>
      <c r="F97" s="40">
        <v>12.5</v>
      </c>
      <c r="G97" s="40">
        <f t="shared" si="1"/>
        <v>15</v>
      </c>
      <c r="H97" s="41"/>
    </row>
    <row r="98" spans="1:8" s="1" customFormat="1" ht="15" customHeight="1" x14ac:dyDescent="0.2">
      <c r="A98" s="45" t="s">
        <v>62</v>
      </c>
      <c r="B98" s="43" t="s">
        <v>45</v>
      </c>
      <c r="C98" s="20"/>
      <c r="D98" s="20"/>
      <c r="E98" s="20"/>
      <c r="F98" s="40">
        <v>16.670000000000002</v>
      </c>
      <c r="G98" s="40">
        <f t="shared" si="1"/>
        <v>20.004000000000001</v>
      </c>
      <c r="H98" s="41"/>
    </row>
    <row r="99" spans="1:8" s="1" customFormat="1" ht="15" customHeight="1" x14ac:dyDescent="0.2">
      <c r="A99" s="45" t="s">
        <v>63</v>
      </c>
      <c r="B99" s="43" t="s">
        <v>44</v>
      </c>
      <c r="C99" s="20"/>
      <c r="D99" s="20">
        <v>29276</v>
      </c>
      <c r="E99" s="20">
        <v>42094</v>
      </c>
      <c r="F99" s="40">
        <v>12.5</v>
      </c>
      <c r="G99" s="40">
        <f t="shared" si="1"/>
        <v>15</v>
      </c>
      <c r="H99" s="41"/>
    </row>
    <row r="100" spans="1:8" s="1" customFormat="1" ht="15" customHeight="1" x14ac:dyDescent="0.2">
      <c r="A100" s="45" t="s">
        <v>63</v>
      </c>
      <c r="B100" s="43" t="s">
        <v>45</v>
      </c>
      <c r="C100" s="20"/>
      <c r="D100" s="20"/>
      <c r="E100" s="20"/>
      <c r="F100" s="40">
        <v>16.670000000000002</v>
      </c>
      <c r="G100" s="40">
        <f t="shared" si="1"/>
        <v>20.004000000000001</v>
      </c>
      <c r="H100" s="41"/>
    </row>
    <row r="101" spans="1:8" s="1" customFormat="1" ht="15" customHeight="1" x14ac:dyDescent="0.2">
      <c r="A101" s="45" t="s">
        <v>64</v>
      </c>
      <c r="B101" s="43">
        <v>0.5</v>
      </c>
      <c r="C101" s="20"/>
      <c r="D101" s="20">
        <v>23116</v>
      </c>
      <c r="E101" s="20">
        <v>42094</v>
      </c>
      <c r="F101" s="40">
        <v>12.5</v>
      </c>
      <c r="G101" s="40">
        <f t="shared" si="1"/>
        <v>15</v>
      </c>
      <c r="H101" s="41"/>
    </row>
    <row r="102" spans="1:8" s="1" customFormat="1" ht="15" customHeight="1" x14ac:dyDescent="0.2">
      <c r="A102" s="45" t="s">
        <v>64</v>
      </c>
      <c r="B102" s="43" t="s">
        <v>13</v>
      </c>
      <c r="C102" s="20"/>
      <c r="D102" s="20"/>
      <c r="E102" s="20"/>
      <c r="F102" s="40">
        <v>16.670000000000002</v>
      </c>
      <c r="G102" s="40">
        <f t="shared" si="1"/>
        <v>20.004000000000001</v>
      </c>
      <c r="H102" s="41"/>
    </row>
    <row r="103" spans="1:8" s="1" customFormat="1" ht="15" customHeight="1" x14ac:dyDescent="0.2">
      <c r="A103" s="45" t="s">
        <v>65</v>
      </c>
      <c r="B103" s="43">
        <v>0.5</v>
      </c>
      <c r="C103" s="20"/>
      <c r="D103" s="20">
        <v>29276</v>
      </c>
      <c r="E103" s="20">
        <v>42094</v>
      </c>
      <c r="F103" s="40">
        <v>12.5</v>
      </c>
      <c r="G103" s="40">
        <f t="shared" si="1"/>
        <v>15</v>
      </c>
      <c r="H103" s="41"/>
    </row>
    <row r="104" spans="1:8" s="1" customFormat="1" ht="15" customHeight="1" x14ac:dyDescent="0.2">
      <c r="A104" s="45" t="s">
        <v>65</v>
      </c>
      <c r="B104" s="43" t="s">
        <v>66</v>
      </c>
      <c r="C104" s="20"/>
      <c r="D104" s="20"/>
      <c r="E104" s="20"/>
      <c r="F104" s="40">
        <v>16.670000000000002</v>
      </c>
      <c r="G104" s="40">
        <f t="shared" si="1"/>
        <v>20.004000000000001</v>
      </c>
      <c r="H104" s="41"/>
    </row>
    <row r="105" spans="1:8" s="1" customFormat="1" ht="15" customHeight="1" x14ac:dyDescent="0.2">
      <c r="A105" s="38" t="s">
        <v>67</v>
      </c>
      <c r="B105" s="43">
        <v>0.5</v>
      </c>
      <c r="C105" s="20"/>
      <c r="D105" s="20">
        <v>29276</v>
      </c>
      <c r="E105" s="20">
        <v>42094</v>
      </c>
      <c r="F105" s="40">
        <v>12.5</v>
      </c>
      <c r="G105" s="40">
        <f t="shared" si="1"/>
        <v>15</v>
      </c>
      <c r="H105" s="41"/>
    </row>
    <row r="106" spans="1:8" s="1" customFormat="1" ht="15" customHeight="1" x14ac:dyDescent="0.2">
      <c r="A106" s="38" t="s">
        <v>68</v>
      </c>
      <c r="B106" s="43" t="s">
        <v>31</v>
      </c>
      <c r="C106" s="20"/>
      <c r="D106" s="20">
        <v>29276</v>
      </c>
      <c r="E106" s="20">
        <v>42094</v>
      </c>
      <c r="F106" s="40">
        <v>12.5</v>
      </c>
      <c r="G106" s="40">
        <f t="shared" si="1"/>
        <v>15</v>
      </c>
      <c r="H106" s="41"/>
    </row>
    <row r="107" spans="1:8" s="1" customFormat="1" ht="15" customHeight="1" x14ac:dyDescent="0.2">
      <c r="A107" s="38" t="s">
        <v>68</v>
      </c>
      <c r="B107" s="43" t="s">
        <v>27</v>
      </c>
      <c r="C107" s="20"/>
      <c r="D107" s="20"/>
      <c r="E107" s="20"/>
      <c r="F107" s="40">
        <v>16.670000000000002</v>
      </c>
      <c r="G107" s="40">
        <f t="shared" si="1"/>
        <v>20.004000000000001</v>
      </c>
      <c r="H107" s="41"/>
    </row>
    <row r="108" spans="1:8" s="1" customFormat="1" ht="15" customHeight="1" x14ac:dyDescent="0.2">
      <c r="A108" s="38" t="s">
        <v>68</v>
      </c>
      <c r="B108" s="43" t="s">
        <v>13</v>
      </c>
      <c r="C108" s="20"/>
      <c r="D108" s="20"/>
      <c r="E108" s="20"/>
      <c r="F108" s="40">
        <v>25</v>
      </c>
      <c r="G108" s="40">
        <f t="shared" si="1"/>
        <v>30</v>
      </c>
      <c r="H108" s="41"/>
    </row>
    <row r="109" spans="1:8" s="1" customFormat="1" ht="15" customHeight="1" x14ac:dyDescent="0.2">
      <c r="A109" s="38" t="s">
        <v>68</v>
      </c>
      <c r="B109" s="43" t="s">
        <v>14</v>
      </c>
      <c r="C109" s="20"/>
      <c r="D109" s="20"/>
      <c r="E109" s="20"/>
      <c r="F109" s="40">
        <v>29.17</v>
      </c>
      <c r="G109" s="40">
        <f t="shared" si="1"/>
        <v>35.003999999999998</v>
      </c>
      <c r="H109" s="41"/>
    </row>
    <row r="110" spans="1:8" s="1" customFormat="1" ht="15" customHeight="1" x14ac:dyDescent="0.2">
      <c r="A110" s="38" t="s">
        <v>69</v>
      </c>
      <c r="B110" s="43" t="s">
        <v>13</v>
      </c>
      <c r="C110" s="20"/>
      <c r="D110" s="20"/>
      <c r="E110" s="20"/>
      <c r="F110" s="40">
        <v>20.83</v>
      </c>
      <c r="G110" s="40">
        <f t="shared" si="1"/>
        <v>24.995999999999999</v>
      </c>
      <c r="H110" s="41"/>
    </row>
    <row r="111" spans="1:8" s="1" customFormat="1" ht="15" customHeight="1" x14ac:dyDescent="0.2">
      <c r="A111" s="38" t="s">
        <v>70</v>
      </c>
      <c r="B111" s="43" t="s">
        <v>13</v>
      </c>
      <c r="C111" s="20"/>
      <c r="D111" s="20"/>
      <c r="E111" s="20"/>
      <c r="F111" s="40">
        <v>54.17</v>
      </c>
      <c r="G111" s="40">
        <f t="shared" si="1"/>
        <v>65.004000000000005</v>
      </c>
      <c r="H111" s="41"/>
    </row>
    <row r="112" spans="1:8" s="1" customFormat="1" ht="15" customHeight="1" x14ac:dyDescent="0.2">
      <c r="A112" s="38" t="s">
        <v>70</v>
      </c>
      <c r="B112" s="43" t="s">
        <v>14</v>
      </c>
      <c r="C112" s="20"/>
      <c r="D112" s="20"/>
      <c r="E112" s="20"/>
      <c r="F112" s="40">
        <v>70</v>
      </c>
      <c r="G112" s="40">
        <f t="shared" si="1"/>
        <v>84</v>
      </c>
      <c r="H112" s="41"/>
    </row>
    <row r="113" spans="1:19" s="1" customFormat="1" ht="15" customHeight="1" x14ac:dyDescent="0.2">
      <c r="A113" s="38" t="s">
        <v>71</v>
      </c>
      <c r="B113" s="43">
        <v>0.5</v>
      </c>
      <c r="C113" s="20"/>
      <c r="D113" s="20"/>
      <c r="E113" s="20">
        <v>42110</v>
      </c>
      <c r="F113" s="40">
        <v>12.5</v>
      </c>
      <c r="G113" s="40">
        <f t="shared" si="1"/>
        <v>15</v>
      </c>
      <c r="H113" s="41"/>
    </row>
    <row r="114" spans="1:19" s="1" customFormat="1" ht="15" customHeight="1" x14ac:dyDescent="0.2">
      <c r="A114" s="38" t="s">
        <v>71</v>
      </c>
      <c r="B114" s="43" t="s">
        <v>13</v>
      </c>
      <c r="C114" s="20"/>
      <c r="D114" s="20">
        <v>23116</v>
      </c>
      <c r="E114" s="20">
        <v>42094</v>
      </c>
      <c r="F114" s="40">
        <v>16.670000000000002</v>
      </c>
      <c r="G114" s="40">
        <f t="shared" si="1"/>
        <v>20.004000000000001</v>
      </c>
      <c r="H114" s="41"/>
    </row>
    <row r="115" spans="1:19" s="1" customFormat="1" ht="15" customHeight="1" x14ac:dyDescent="0.2">
      <c r="A115" s="46" t="s">
        <v>72</v>
      </c>
      <c r="B115" s="46"/>
      <c r="C115" s="46"/>
      <c r="D115" s="46"/>
      <c r="E115" s="46"/>
      <c r="F115" s="46"/>
      <c r="G115" s="46"/>
      <c r="H115" s="47"/>
      <c r="M115" s="48"/>
      <c r="N115" s="48"/>
      <c r="O115" s="48"/>
      <c r="P115" s="48"/>
      <c r="Q115" s="48"/>
      <c r="R115" s="48"/>
      <c r="S115" s="48"/>
    </row>
    <row r="116" spans="1:19" s="1" customFormat="1" ht="15" customHeight="1" x14ac:dyDescent="0.2">
      <c r="A116" s="45" t="s">
        <v>73</v>
      </c>
      <c r="B116" s="43" t="s">
        <v>74</v>
      </c>
      <c r="C116" s="20"/>
      <c r="D116" s="20">
        <v>23116</v>
      </c>
      <c r="E116" s="20">
        <v>42094</v>
      </c>
      <c r="F116" s="40">
        <v>6.67</v>
      </c>
      <c r="G116" s="40">
        <f>F116*1.2</f>
        <v>8.0039999999999996</v>
      </c>
      <c r="H116" s="41"/>
      <c r="M116" s="48"/>
      <c r="N116" s="48"/>
      <c r="O116" s="48"/>
      <c r="P116" s="48"/>
      <c r="Q116" s="48"/>
      <c r="R116" s="48"/>
      <c r="S116" s="48"/>
    </row>
    <row r="117" spans="1:19" s="1" customFormat="1" ht="15" customHeight="1" x14ac:dyDescent="0.2">
      <c r="A117" s="45" t="s">
        <v>73</v>
      </c>
      <c r="B117" s="43" t="s">
        <v>27</v>
      </c>
      <c r="C117" s="20"/>
      <c r="D117" s="20"/>
      <c r="E117" s="20"/>
      <c r="F117" s="40">
        <v>8.33</v>
      </c>
      <c r="G117" s="40">
        <f>F117*1.2</f>
        <v>9.9960000000000004</v>
      </c>
      <c r="H117" s="41"/>
      <c r="M117" s="48"/>
      <c r="N117" s="48"/>
      <c r="O117" s="48"/>
      <c r="P117" s="48"/>
      <c r="Q117" s="48"/>
      <c r="R117" s="48"/>
      <c r="S117" s="48"/>
    </row>
    <row r="118" spans="1:19" s="1" customFormat="1" ht="15" customHeight="1" x14ac:dyDescent="0.2">
      <c r="A118" s="45" t="s">
        <v>73</v>
      </c>
      <c r="B118" s="43" t="s">
        <v>13</v>
      </c>
      <c r="C118" s="20"/>
      <c r="D118" s="20"/>
      <c r="E118" s="20"/>
      <c r="F118" s="40">
        <v>12.5</v>
      </c>
      <c r="G118" s="40">
        <f>F118*1.2</f>
        <v>15</v>
      </c>
      <c r="H118" s="41"/>
      <c r="M118" s="48"/>
      <c r="N118" s="48"/>
      <c r="O118" s="48"/>
      <c r="P118" s="48"/>
      <c r="Q118" s="48"/>
      <c r="R118" s="48"/>
      <c r="S118" s="48"/>
    </row>
    <row r="119" spans="1:19" s="1" customFormat="1" ht="15" customHeight="1" x14ac:dyDescent="0.2">
      <c r="A119" s="45" t="s">
        <v>75</v>
      </c>
      <c r="B119" s="43" t="s">
        <v>26</v>
      </c>
      <c r="C119" s="20"/>
      <c r="D119" s="20">
        <v>23116</v>
      </c>
      <c r="E119" s="20">
        <v>42094</v>
      </c>
      <c r="F119" s="40">
        <v>6.67</v>
      </c>
      <c r="G119" s="40">
        <f>F119*1.2</f>
        <v>8.0039999999999996</v>
      </c>
      <c r="H119" s="41"/>
      <c r="I119" s="4"/>
      <c r="M119" s="48"/>
      <c r="N119" s="48"/>
      <c r="O119" s="48"/>
      <c r="P119" s="48"/>
      <c r="Q119" s="48"/>
      <c r="R119" s="48"/>
      <c r="S119" s="48"/>
    </row>
    <row r="120" spans="1:19" s="1" customFormat="1" ht="15" customHeight="1" x14ac:dyDescent="0.2">
      <c r="A120" s="46" t="s">
        <v>76</v>
      </c>
      <c r="B120" s="46"/>
      <c r="C120" s="46"/>
      <c r="D120" s="46"/>
      <c r="E120" s="46"/>
      <c r="F120" s="46"/>
      <c r="G120" s="46"/>
      <c r="H120" s="47"/>
      <c r="I120" s="41"/>
      <c r="M120" s="48"/>
      <c r="N120" s="48"/>
      <c r="O120" s="48"/>
      <c r="P120" s="48"/>
      <c r="Q120" s="48"/>
      <c r="R120" s="48"/>
      <c r="S120" s="48"/>
    </row>
    <row r="121" spans="1:19" s="1" customFormat="1" ht="15" customHeight="1" x14ac:dyDescent="0.2">
      <c r="A121" s="45" t="s">
        <v>77</v>
      </c>
      <c r="B121" s="43" t="s">
        <v>78</v>
      </c>
      <c r="C121" s="20"/>
      <c r="D121" s="20">
        <v>15079</v>
      </c>
      <c r="E121" s="20">
        <v>41567</v>
      </c>
      <c r="F121" s="40">
        <v>10</v>
      </c>
      <c r="G121" s="40">
        <f t="shared" ref="G121:G154" si="2">F121*1.2</f>
        <v>12</v>
      </c>
      <c r="H121" s="41"/>
      <c r="I121" s="41"/>
      <c r="M121" s="48"/>
      <c r="N121" s="48"/>
      <c r="O121" s="48"/>
      <c r="P121" s="48"/>
      <c r="Q121" s="48"/>
      <c r="R121" s="48"/>
      <c r="S121" s="48"/>
    </row>
    <row r="122" spans="1:19" s="1" customFormat="1" ht="15" customHeight="1" x14ac:dyDescent="0.2">
      <c r="A122" s="45" t="s">
        <v>79</v>
      </c>
      <c r="B122" s="43" t="s">
        <v>78</v>
      </c>
      <c r="C122" s="20"/>
      <c r="D122" s="20">
        <v>15079</v>
      </c>
      <c r="E122" s="20">
        <v>41567</v>
      </c>
      <c r="F122" s="40">
        <v>10</v>
      </c>
      <c r="G122" s="40">
        <f t="shared" si="2"/>
        <v>12</v>
      </c>
      <c r="H122" s="41"/>
      <c r="I122" s="41"/>
      <c r="M122" s="48"/>
      <c r="N122" s="48"/>
      <c r="O122" s="48"/>
      <c r="P122" s="48"/>
      <c r="Q122" s="48"/>
      <c r="R122" s="48"/>
      <c r="S122" s="48"/>
    </row>
    <row r="123" spans="1:19" s="1" customFormat="1" ht="15" customHeight="1" x14ac:dyDescent="0.2">
      <c r="A123" s="45" t="s">
        <v>80</v>
      </c>
      <c r="B123" s="43" t="s">
        <v>81</v>
      </c>
      <c r="C123" s="20"/>
      <c r="D123" s="20"/>
      <c r="E123" s="20"/>
      <c r="F123" s="40">
        <v>10</v>
      </c>
      <c r="G123" s="40">
        <f t="shared" si="2"/>
        <v>12</v>
      </c>
      <c r="H123" s="41"/>
      <c r="I123" s="41"/>
      <c r="M123" s="48"/>
      <c r="N123" s="48"/>
      <c r="O123" s="48"/>
      <c r="P123" s="48"/>
      <c r="Q123" s="48"/>
      <c r="R123" s="48"/>
      <c r="S123" s="48"/>
    </row>
    <row r="124" spans="1:19" s="1" customFormat="1" ht="15" customHeight="1" x14ac:dyDescent="0.2">
      <c r="A124" s="45" t="s">
        <v>82</v>
      </c>
      <c r="B124" s="43" t="s">
        <v>83</v>
      </c>
      <c r="C124" s="20"/>
      <c r="D124" s="20">
        <v>20153</v>
      </c>
      <c r="E124" s="20">
        <v>41567</v>
      </c>
      <c r="F124" s="40">
        <v>10</v>
      </c>
      <c r="G124" s="40">
        <f t="shared" si="2"/>
        <v>12</v>
      </c>
      <c r="H124" s="41"/>
      <c r="I124" s="41"/>
      <c r="M124" s="48"/>
      <c r="N124" s="48"/>
      <c r="O124" s="48"/>
      <c r="P124" s="48"/>
      <c r="Q124" s="48"/>
      <c r="R124" s="48"/>
      <c r="S124" s="48"/>
    </row>
    <row r="125" spans="1:19" s="1" customFormat="1" ht="15" customHeight="1" x14ac:dyDescent="0.2">
      <c r="A125" s="45" t="s">
        <v>84</v>
      </c>
      <c r="B125" s="43" t="s">
        <v>81</v>
      </c>
      <c r="C125" s="20"/>
      <c r="D125" s="20"/>
      <c r="E125" s="20"/>
      <c r="F125" s="40">
        <v>10</v>
      </c>
      <c r="G125" s="40">
        <f t="shared" si="2"/>
        <v>12</v>
      </c>
      <c r="H125" s="41"/>
      <c r="I125" s="41"/>
      <c r="M125" s="48"/>
      <c r="N125" s="48"/>
      <c r="O125" s="48"/>
      <c r="P125" s="48"/>
      <c r="Q125" s="48"/>
      <c r="R125" s="48"/>
      <c r="S125" s="48"/>
    </row>
    <row r="126" spans="1:19" s="1" customFormat="1" ht="15" customHeight="1" x14ac:dyDescent="0.2">
      <c r="A126" s="45" t="s">
        <v>85</v>
      </c>
      <c r="B126" s="43" t="s">
        <v>86</v>
      </c>
      <c r="C126" s="20"/>
      <c r="D126" s="20">
        <v>23988</v>
      </c>
      <c r="E126" s="20">
        <v>41567</v>
      </c>
      <c r="F126" s="40">
        <v>10</v>
      </c>
      <c r="G126" s="40">
        <f t="shared" si="2"/>
        <v>12</v>
      </c>
      <c r="H126" s="41"/>
      <c r="I126" s="41"/>
      <c r="M126" s="48"/>
      <c r="N126" s="48"/>
      <c r="O126" s="48"/>
      <c r="P126" s="48"/>
      <c r="Q126" s="48"/>
      <c r="R126" s="48"/>
      <c r="S126" s="48"/>
    </row>
    <row r="127" spans="1:19" s="1" customFormat="1" ht="15" customHeight="1" x14ac:dyDescent="0.2">
      <c r="A127" s="45" t="s">
        <v>87</v>
      </c>
      <c r="B127" s="43" t="s">
        <v>88</v>
      </c>
      <c r="C127" s="20"/>
      <c r="D127" s="20">
        <v>15079</v>
      </c>
      <c r="E127" s="20">
        <v>41567</v>
      </c>
      <c r="F127" s="40">
        <v>6.67</v>
      </c>
      <c r="G127" s="40">
        <f t="shared" si="2"/>
        <v>8.0039999999999996</v>
      </c>
      <c r="H127" s="41"/>
      <c r="I127" s="41"/>
      <c r="M127" s="48"/>
      <c r="N127" s="48"/>
      <c r="O127" s="48"/>
      <c r="P127" s="48"/>
      <c r="Q127" s="48"/>
      <c r="R127" s="48"/>
      <c r="S127" s="48"/>
    </row>
    <row r="128" spans="1:19" s="1" customFormat="1" ht="15" customHeight="1" x14ac:dyDescent="0.2">
      <c r="A128" s="45" t="s">
        <v>89</v>
      </c>
      <c r="B128" s="43" t="s">
        <v>78</v>
      </c>
      <c r="C128" s="20"/>
      <c r="D128" s="20">
        <v>9642</v>
      </c>
      <c r="E128" s="20">
        <v>41567</v>
      </c>
      <c r="F128" s="40">
        <v>6.67</v>
      </c>
      <c r="G128" s="40">
        <f t="shared" si="2"/>
        <v>8.0039999999999996</v>
      </c>
      <c r="H128" s="41"/>
      <c r="I128" s="41"/>
      <c r="M128" s="48"/>
      <c r="N128" s="48"/>
      <c r="O128" s="48"/>
      <c r="P128" s="48"/>
      <c r="Q128" s="48"/>
      <c r="R128" s="48"/>
      <c r="S128" s="48"/>
    </row>
    <row r="129" spans="1:9" s="1" customFormat="1" ht="15" customHeight="1" x14ac:dyDescent="0.2">
      <c r="A129" s="45" t="s">
        <v>90</v>
      </c>
      <c r="B129" s="43" t="s">
        <v>78</v>
      </c>
      <c r="C129" s="20"/>
      <c r="D129" s="20">
        <v>10355</v>
      </c>
      <c r="E129" s="20">
        <v>39795</v>
      </c>
      <c r="F129" s="40">
        <v>6.67</v>
      </c>
      <c r="G129" s="40">
        <f t="shared" si="2"/>
        <v>8.0039999999999996</v>
      </c>
      <c r="H129" s="41"/>
      <c r="I129" s="41"/>
    </row>
    <row r="130" spans="1:9" s="1" customFormat="1" ht="15" customHeight="1" x14ac:dyDescent="0.2">
      <c r="A130" s="45" t="s">
        <v>91</v>
      </c>
      <c r="B130" s="43" t="s">
        <v>78</v>
      </c>
      <c r="C130" s="20"/>
      <c r="D130" s="20">
        <v>15079</v>
      </c>
      <c r="E130" s="20">
        <v>41567</v>
      </c>
      <c r="F130" s="40">
        <v>8.33</v>
      </c>
      <c r="G130" s="40">
        <f t="shared" si="2"/>
        <v>9.9960000000000004</v>
      </c>
      <c r="H130" s="41"/>
      <c r="I130" s="41"/>
    </row>
    <row r="131" spans="1:9" s="1" customFormat="1" ht="15" customHeight="1" x14ac:dyDescent="0.2">
      <c r="A131" s="45" t="s">
        <v>92</v>
      </c>
      <c r="B131" s="43" t="s">
        <v>78</v>
      </c>
      <c r="C131" s="20"/>
      <c r="D131" s="20">
        <v>23193</v>
      </c>
      <c r="E131" s="20">
        <v>41567</v>
      </c>
      <c r="F131" s="40">
        <v>6.67</v>
      </c>
      <c r="G131" s="40">
        <f t="shared" si="2"/>
        <v>8.0039999999999996</v>
      </c>
      <c r="H131" s="41"/>
      <c r="I131" s="41"/>
    </row>
    <row r="132" spans="1:9" s="1" customFormat="1" ht="15" customHeight="1" x14ac:dyDescent="0.2">
      <c r="A132" s="45" t="s">
        <v>93</v>
      </c>
      <c r="B132" s="43" t="s">
        <v>78</v>
      </c>
      <c r="C132" s="20"/>
      <c r="D132" s="20">
        <v>23193</v>
      </c>
      <c r="E132" s="20">
        <v>41567</v>
      </c>
      <c r="F132" s="40">
        <v>6.67</v>
      </c>
      <c r="G132" s="40">
        <f t="shared" si="2"/>
        <v>8.0039999999999996</v>
      </c>
      <c r="H132" s="41"/>
      <c r="I132" s="41"/>
    </row>
    <row r="133" spans="1:9" s="1" customFormat="1" ht="15" customHeight="1" x14ac:dyDescent="0.2">
      <c r="A133" s="45" t="s">
        <v>94</v>
      </c>
      <c r="B133" s="43" t="s">
        <v>27</v>
      </c>
      <c r="C133" s="20"/>
      <c r="D133" s="20"/>
      <c r="E133" s="20"/>
      <c r="F133" s="40">
        <v>10</v>
      </c>
      <c r="G133" s="40">
        <f t="shared" si="2"/>
        <v>12</v>
      </c>
      <c r="H133" s="41"/>
      <c r="I133" s="41"/>
    </row>
    <row r="134" spans="1:9" s="1" customFormat="1" ht="15" customHeight="1" x14ac:dyDescent="0.2">
      <c r="A134" s="45" t="s">
        <v>95</v>
      </c>
      <c r="B134" s="43" t="s">
        <v>78</v>
      </c>
      <c r="C134" s="20"/>
      <c r="D134" s="20">
        <v>23193</v>
      </c>
      <c r="E134" s="20">
        <v>41567</v>
      </c>
      <c r="F134" s="40">
        <v>6.67</v>
      </c>
      <c r="G134" s="40">
        <f t="shared" si="2"/>
        <v>8.0039999999999996</v>
      </c>
      <c r="H134" s="41"/>
      <c r="I134" s="41"/>
    </row>
    <row r="135" spans="1:9" s="1" customFormat="1" ht="15" customHeight="1" x14ac:dyDescent="0.2">
      <c r="A135" s="45" t="s">
        <v>96</v>
      </c>
      <c r="B135" s="43" t="s">
        <v>88</v>
      </c>
      <c r="C135" s="20"/>
      <c r="D135" s="20">
        <v>29030</v>
      </c>
      <c r="E135" s="20">
        <v>41567</v>
      </c>
      <c r="F135" s="40">
        <v>8.33</v>
      </c>
      <c r="G135" s="40">
        <f t="shared" si="2"/>
        <v>9.9960000000000004</v>
      </c>
      <c r="H135" s="41"/>
      <c r="I135" s="41"/>
    </row>
    <row r="136" spans="1:9" s="1" customFormat="1" ht="15" customHeight="1" x14ac:dyDescent="0.2">
      <c r="A136" s="45" t="s">
        <v>97</v>
      </c>
      <c r="B136" s="43" t="s">
        <v>88</v>
      </c>
      <c r="C136" s="20"/>
      <c r="D136" s="20"/>
      <c r="E136" s="20">
        <v>39795</v>
      </c>
      <c r="F136" s="40">
        <v>8.33</v>
      </c>
      <c r="G136" s="40">
        <f t="shared" si="2"/>
        <v>9.9960000000000004</v>
      </c>
      <c r="H136" s="41"/>
      <c r="I136" s="41"/>
    </row>
    <row r="137" spans="1:9" s="1" customFormat="1" ht="15" customHeight="1" x14ac:dyDescent="0.2">
      <c r="A137" s="45" t="s">
        <v>98</v>
      </c>
      <c r="B137" s="43" t="s">
        <v>88</v>
      </c>
      <c r="C137" s="20"/>
      <c r="D137" s="20">
        <v>10036</v>
      </c>
      <c r="E137" s="20">
        <v>41567</v>
      </c>
      <c r="F137" s="40">
        <v>8.33</v>
      </c>
      <c r="G137" s="40">
        <f t="shared" si="2"/>
        <v>9.9960000000000004</v>
      </c>
      <c r="H137" s="41"/>
    </row>
    <row r="138" spans="1:9" s="1" customFormat="1" ht="15" customHeight="1" x14ac:dyDescent="0.2">
      <c r="A138" s="45" t="s">
        <v>99</v>
      </c>
      <c r="B138" s="43" t="s">
        <v>100</v>
      </c>
      <c r="C138" s="20"/>
      <c r="D138" s="20">
        <v>26680</v>
      </c>
      <c r="E138" s="20">
        <v>41567</v>
      </c>
      <c r="F138" s="40">
        <v>8.33</v>
      </c>
      <c r="G138" s="40">
        <f t="shared" si="2"/>
        <v>9.9960000000000004</v>
      </c>
      <c r="H138" s="41"/>
    </row>
    <row r="139" spans="1:9" s="1" customFormat="1" ht="15" customHeight="1" x14ac:dyDescent="0.2">
      <c r="A139" s="45" t="s">
        <v>101</v>
      </c>
      <c r="B139" s="43" t="s">
        <v>100</v>
      </c>
      <c r="C139" s="20"/>
      <c r="D139" s="20">
        <v>9642</v>
      </c>
      <c r="E139" s="20">
        <v>41567</v>
      </c>
      <c r="F139" s="40">
        <v>8.33</v>
      </c>
      <c r="G139" s="40">
        <f t="shared" si="2"/>
        <v>9.9960000000000004</v>
      </c>
      <c r="H139" s="41"/>
    </row>
    <row r="140" spans="1:9" s="1" customFormat="1" ht="15" customHeight="1" x14ac:dyDescent="0.2">
      <c r="A140" s="45" t="s">
        <v>102</v>
      </c>
      <c r="B140" s="43" t="s">
        <v>100</v>
      </c>
      <c r="C140" s="20"/>
      <c r="D140" s="20">
        <v>9642</v>
      </c>
      <c r="E140" s="20">
        <v>41567</v>
      </c>
      <c r="F140" s="40">
        <v>8.33</v>
      </c>
      <c r="G140" s="40">
        <f t="shared" si="2"/>
        <v>9.9960000000000004</v>
      </c>
      <c r="H140" s="41"/>
    </row>
    <row r="141" spans="1:9" s="1" customFormat="1" ht="15" customHeight="1" x14ac:dyDescent="0.2">
      <c r="A141" s="45" t="s">
        <v>103</v>
      </c>
      <c r="B141" s="43" t="s">
        <v>100</v>
      </c>
      <c r="C141" s="20"/>
      <c r="D141" s="20">
        <v>11604</v>
      </c>
      <c r="E141" s="20">
        <v>39795</v>
      </c>
      <c r="F141" s="40">
        <v>8.33</v>
      </c>
      <c r="G141" s="40">
        <f t="shared" si="2"/>
        <v>9.9960000000000004</v>
      </c>
      <c r="H141" s="41"/>
    </row>
    <row r="142" spans="1:9" s="1" customFormat="1" ht="15" customHeight="1" x14ac:dyDescent="0.2">
      <c r="A142" s="45" t="s">
        <v>104</v>
      </c>
      <c r="B142" s="43" t="s">
        <v>78</v>
      </c>
      <c r="C142" s="20"/>
      <c r="D142" s="20">
        <v>20153</v>
      </c>
      <c r="E142" s="20">
        <v>41567</v>
      </c>
      <c r="F142" s="40">
        <v>8.33</v>
      </c>
      <c r="G142" s="40">
        <f t="shared" si="2"/>
        <v>9.9960000000000004</v>
      </c>
      <c r="H142" s="41"/>
    </row>
    <row r="143" spans="1:9" s="1" customFormat="1" ht="15" customHeight="1" x14ac:dyDescent="0.2">
      <c r="A143" s="45" t="s">
        <v>105</v>
      </c>
      <c r="B143" s="43" t="s">
        <v>88</v>
      </c>
      <c r="C143" s="20"/>
      <c r="D143" s="20">
        <v>28803</v>
      </c>
      <c r="E143" s="20">
        <v>41567</v>
      </c>
      <c r="F143" s="40">
        <v>8.33</v>
      </c>
      <c r="G143" s="40">
        <f t="shared" si="2"/>
        <v>9.9960000000000004</v>
      </c>
      <c r="H143" s="41"/>
    </row>
    <row r="144" spans="1:9" s="1" customFormat="1" ht="15" customHeight="1" x14ac:dyDescent="0.2">
      <c r="A144" s="45" t="s">
        <v>106</v>
      </c>
      <c r="B144" s="43" t="s">
        <v>88</v>
      </c>
      <c r="C144" s="20"/>
      <c r="D144" s="20">
        <v>32787</v>
      </c>
      <c r="E144" s="20">
        <v>41567</v>
      </c>
      <c r="F144" s="40">
        <v>10</v>
      </c>
      <c r="G144" s="40">
        <f t="shared" si="2"/>
        <v>12</v>
      </c>
      <c r="H144" s="41"/>
    </row>
    <row r="145" spans="1:8" s="1" customFormat="1" ht="15" customHeight="1" x14ac:dyDescent="0.2">
      <c r="A145" s="45" t="s">
        <v>107</v>
      </c>
      <c r="B145" s="43" t="s">
        <v>78</v>
      </c>
      <c r="C145" s="20"/>
      <c r="D145" s="20">
        <v>14514</v>
      </c>
      <c r="E145" s="20">
        <v>43658</v>
      </c>
      <c r="F145" s="40">
        <v>6.67</v>
      </c>
      <c r="G145" s="40">
        <f t="shared" si="2"/>
        <v>8.0039999999999996</v>
      </c>
      <c r="H145" s="41"/>
    </row>
    <row r="146" spans="1:8" s="1" customFormat="1" ht="15" customHeight="1" x14ac:dyDescent="0.2">
      <c r="A146" s="45" t="s">
        <v>108</v>
      </c>
      <c r="B146" s="43" t="s">
        <v>109</v>
      </c>
      <c r="C146" s="20"/>
      <c r="D146" s="20">
        <v>15130</v>
      </c>
      <c r="E146" s="20">
        <v>41567</v>
      </c>
      <c r="F146" s="40">
        <v>8.33</v>
      </c>
      <c r="G146" s="40">
        <f t="shared" si="2"/>
        <v>9.9960000000000004</v>
      </c>
      <c r="H146" s="41"/>
    </row>
    <row r="147" spans="1:8" s="1" customFormat="1" ht="15" customHeight="1" x14ac:dyDescent="0.2">
      <c r="A147" s="45" t="s">
        <v>110</v>
      </c>
      <c r="B147" s="43" t="s">
        <v>78</v>
      </c>
      <c r="C147" s="20"/>
      <c r="D147" s="20">
        <v>22966</v>
      </c>
      <c r="E147" s="20">
        <v>41567</v>
      </c>
      <c r="F147" s="40">
        <v>10</v>
      </c>
      <c r="G147" s="40">
        <f t="shared" si="2"/>
        <v>12</v>
      </c>
      <c r="H147" s="41"/>
    </row>
    <row r="148" spans="1:8" s="1" customFormat="1" ht="15" customHeight="1" x14ac:dyDescent="0.2">
      <c r="A148" s="45" t="s">
        <v>111</v>
      </c>
      <c r="B148" s="43" t="s">
        <v>78</v>
      </c>
      <c r="C148" s="20"/>
      <c r="D148" s="20">
        <v>22189</v>
      </c>
      <c r="E148" s="20">
        <v>41567</v>
      </c>
      <c r="F148" s="40">
        <v>6.67</v>
      </c>
      <c r="G148" s="40">
        <f t="shared" si="2"/>
        <v>8.0039999999999996</v>
      </c>
      <c r="H148" s="41"/>
    </row>
    <row r="149" spans="1:8" s="1" customFormat="1" ht="15" customHeight="1" x14ac:dyDescent="0.2">
      <c r="A149" s="45" t="s">
        <v>112</v>
      </c>
      <c r="B149" s="43" t="s">
        <v>78</v>
      </c>
      <c r="C149" s="20"/>
      <c r="D149" s="20">
        <v>13093</v>
      </c>
      <c r="E149" s="20">
        <v>41567</v>
      </c>
      <c r="F149" s="40">
        <v>8.33</v>
      </c>
      <c r="G149" s="40">
        <f t="shared" si="2"/>
        <v>9.9960000000000004</v>
      </c>
      <c r="H149" s="41"/>
    </row>
    <row r="150" spans="1:8" s="1" customFormat="1" ht="15" customHeight="1" x14ac:dyDescent="0.2">
      <c r="A150" s="45" t="s">
        <v>113</v>
      </c>
      <c r="B150" s="43" t="s">
        <v>78</v>
      </c>
      <c r="C150" s="20"/>
      <c r="D150" s="20">
        <v>13093</v>
      </c>
      <c r="E150" s="20">
        <v>39795</v>
      </c>
      <c r="F150" s="40">
        <v>8.33</v>
      </c>
      <c r="G150" s="40">
        <f t="shared" si="2"/>
        <v>9.9960000000000004</v>
      </c>
      <c r="H150" s="41"/>
    </row>
    <row r="151" spans="1:8" s="1" customFormat="1" ht="15" customHeight="1" x14ac:dyDescent="0.2">
      <c r="A151" s="45" t="s">
        <v>114</v>
      </c>
      <c r="B151" s="43" t="s">
        <v>78</v>
      </c>
      <c r="C151" s="20"/>
      <c r="D151" s="20"/>
      <c r="E151" s="20">
        <v>39795</v>
      </c>
      <c r="F151" s="40">
        <v>6.67</v>
      </c>
      <c r="G151" s="40">
        <f t="shared" si="2"/>
        <v>8.0039999999999996</v>
      </c>
      <c r="H151" s="41"/>
    </row>
    <row r="152" spans="1:8" s="1" customFormat="1" ht="15" hidden="1" customHeight="1" x14ac:dyDescent="0.2">
      <c r="A152" s="45"/>
      <c r="B152" s="43" t="s">
        <v>78</v>
      </c>
      <c r="C152" s="20"/>
      <c r="D152" s="20"/>
      <c r="E152" s="20">
        <v>43658</v>
      </c>
      <c r="F152" s="40">
        <v>6.67</v>
      </c>
      <c r="G152" s="40">
        <f t="shared" si="2"/>
        <v>8.0039999999999996</v>
      </c>
      <c r="H152" s="41"/>
    </row>
    <row r="153" spans="1:8" s="1" customFormat="1" ht="15" customHeight="1" x14ac:dyDescent="0.2">
      <c r="A153" s="45" t="s">
        <v>115</v>
      </c>
      <c r="B153" s="43" t="s">
        <v>78</v>
      </c>
      <c r="C153" s="20"/>
      <c r="D153" s="20"/>
      <c r="E153" s="20"/>
      <c r="F153" s="40">
        <v>6.67</v>
      </c>
      <c r="G153" s="40">
        <f t="shared" si="2"/>
        <v>8.0039999999999996</v>
      </c>
      <c r="H153" s="41"/>
    </row>
    <row r="154" spans="1:8" s="1" customFormat="1" ht="15" customHeight="1" x14ac:dyDescent="0.2">
      <c r="A154" s="45" t="s">
        <v>116</v>
      </c>
      <c r="B154" s="43" t="s">
        <v>88</v>
      </c>
      <c r="C154" s="20"/>
      <c r="D154" s="20"/>
      <c r="E154" s="20">
        <v>39795</v>
      </c>
      <c r="F154" s="40">
        <v>6.67</v>
      </c>
      <c r="G154" s="40">
        <f t="shared" si="2"/>
        <v>8.0039999999999996</v>
      </c>
      <c r="H154" s="41"/>
    </row>
    <row r="155" spans="1:8" s="1" customFormat="1" ht="15" customHeight="1" x14ac:dyDescent="0.2">
      <c r="A155" s="46" t="s">
        <v>117</v>
      </c>
      <c r="B155" s="46"/>
      <c r="C155" s="46"/>
      <c r="D155" s="46"/>
      <c r="E155" s="46"/>
      <c r="F155" s="46"/>
      <c r="G155" s="46"/>
      <c r="H155" s="47"/>
    </row>
    <row r="156" spans="1:8" s="1" customFormat="1" ht="15" customHeight="1" x14ac:dyDescent="0.2">
      <c r="A156" s="45" t="s">
        <v>118</v>
      </c>
      <c r="B156" s="43"/>
      <c r="C156" s="20"/>
      <c r="D156" s="20">
        <v>4923</v>
      </c>
      <c r="E156" s="20">
        <v>41567</v>
      </c>
      <c r="F156" s="40">
        <v>6.67</v>
      </c>
      <c r="G156" s="40">
        <f>F156*1.2</f>
        <v>8.0039999999999996</v>
      </c>
      <c r="H156" s="41"/>
    </row>
    <row r="157" spans="1:8" s="1" customFormat="1" ht="15" hidden="1" customHeight="1" x14ac:dyDescent="0.2">
      <c r="A157" s="45" t="s">
        <v>118</v>
      </c>
      <c r="B157" s="43"/>
      <c r="C157" s="20"/>
      <c r="D157" s="20"/>
      <c r="E157" s="20">
        <v>39795</v>
      </c>
      <c r="F157" s="40">
        <v>5</v>
      </c>
      <c r="G157" s="40">
        <f>F157*1.2</f>
        <v>6</v>
      </c>
      <c r="H157" s="41"/>
    </row>
    <row r="158" spans="1:8" s="1" customFormat="1" ht="15" customHeight="1" x14ac:dyDescent="0.2">
      <c r="A158" s="49" t="s">
        <v>119</v>
      </c>
      <c r="B158" s="43"/>
      <c r="C158" s="20"/>
      <c r="D158" s="20"/>
      <c r="E158" s="20"/>
      <c r="F158" s="44"/>
      <c r="G158" s="44"/>
      <c r="H158" s="41"/>
    </row>
    <row r="159" spans="1:8" s="1" customFormat="1" ht="15" customHeight="1" x14ac:dyDescent="0.2">
      <c r="A159" s="45" t="s">
        <v>120</v>
      </c>
      <c r="B159" s="43"/>
      <c r="C159" s="20"/>
      <c r="D159" s="20"/>
      <c r="E159" s="20"/>
      <c r="F159" s="40">
        <v>10</v>
      </c>
      <c r="G159" s="40">
        <f>F159*1.2</f>
        <v>12</v>
      </c>
      <c r="H159" s="41"/>
    </row>
    <row r="160" spans="1:8" s="1" customFormat="1" ht="15" customHeight="1" x14ac:dyDescent="0.2">
      <c r="A160" s="46" t="s">
        <v>121</v>
      </c>
      <c r="B160" s="46"/>
      <c r="C160" s="46"/>
      <c r="D160" s="46"/>
      <c r="E160" s="46"/>
      <c r="F160" s="46"/>
      <c r="G160" s="46"/>
      <c r="H160" s="41"/>
    </row>
    <row r="161" spans="1:16" s="1" customFormat="1" ht="15" customHeight="1" x14ac:dyDescent="0.2">
      <c r="A161" s="50" t="s">
        <v>122</v>
      </c>
      <c r="B161" s="50"/>
      <c r="C161" s="50"/>
      <c r="D161" s="50"/>
      <c r="E161" s="50"/>
      <c r="F161" s="50"/>
      <c r="G161" s="50"/>
      <c r="H161" s="41"/>
    </row>
    <row r="162" spans="1:16" s="1" customFormat="1" ht="15" hidden="1" customHeight="1" x14ac:dyDescent="0.2">
      <c r="A162" s="38" t="s">
        <v>123</v>
      </c>
      <c r="B162" s="43">
        <v>3</v>
      </c>
      <c r="C162" s="20">
        <v>2</v>
      </c>
      <c r="D162" s="50"/>
      <c r="E162" s="50"/>
      <c r="F162" s="40">
        <v>17.75</v>
      </c>
      <c r="G162" s="40">
        <f>F162*1.2</f>
        <v>21.3</v>
      </c>
      <c r="H162" s="41"/>
    </row>
    <row r="163" spans="1:16" s="1" customFormat="1" ht="15" hidden="1" customHeight="1" x14ac:dyDescent="0.2">
      <c r="A163" s="38" t="s">
        <v>124</v>
      </c>
      <c r="B163" s="43">
        <v>2</v>
      </c>
      <c r="C163" s="20">
        <v>1</v>
      </c>
      <c r="D163" s="50"/>
      <c r="E163" s="50"/>
      <c r="F163" s="40">
        <v>17.75</v>
      </c>
      <c r="G163" s="40">
        <f>F163*1.2</f>
        <v>21.3</v>
      </c>
      <c r="H163" s="41"/>
    </row>
    <row r="164" spans="1:16" s="1" customFormat="1" ht="15" hidden="1" customHeight="1" x14ac:dyDescent="0.2">
      <c r="A164" s="38" t="s">
        <v>125</v>
      </c>
      <c r="B164" s="43">
        <v>3</v>
      </c>
      <c r="C164" s="20">
        <v>2</v>
      </c>
      <c r="D164" s="50"/>
      <c r="E164" s="50"/>
      <c r="F164" s="40">
        <v>21.25</v>
      </c>
      <c r="G164" s="40">
        <f>F164*1.2</f>
        <v>25.5</v>
      </c>
      <c r="H164" s="41"/>
    </row>
    <row r="165" spans="1:16" s="1" customFormat="1" ht="15" customHeight="1" x14ac:dyDescent="0.2">
      <c r="A165" s="38" t="s">
        <v>126</v>
      </c>
      <c r="B165" s="43">
        <v>3.5</v>
      </c>
      <c r="C165" s="20">
        <v>3</v>
      </c>
      <c r="D165" s="50"/>
      <c r="E165" s="50"/>
      <c r="F165" s="40">
        <v>108</v>
      </c>
      <c r="G165" s="40">
        <f>F165*1.2</f>
        <v>129.6</v>
      </c>
      <c r="H165" s="41"/>
    </row>
    <row r="166" spans="1:16" s="1" customFormat="1" ht="15" customHeight="1" x14ac:dyDescent="0.2">
      <c r="A166" s="51" t="s">
        <v>127</v>
      </c>
      <c r="B166" s="43"/>
      <c r="C166" s="20"/>
      <c r="D166" s="50"/>
      <c r="E166" s="50"/>
      <c r="F166" s="40"/>
      <c r="G166" s="40"/>
      <c r="H166" s="41"/>
    </row>
    <row r="167" spans="1:16" s="1" customFormat="1" ht="15" hidden="1" customHeight="1" x14ac:dyDescent="0.2">
      <c r="A167" s="38" t="s">
        <v>128</v>
      </c>
      <c r="B167" s="43">
        <v>3</v>
      </c>
      <c r="C167" s="20">
        <v>2</v>
      </c>
      <c r="D167" s="50"/>
      <c r="E167" s="50"/>
      <c r="F167" s="40">
        <v>25</v>
      </c>
      <c r="G167" s="40">
        <f>F167*1.2</f>
        <v>30</v>
      </c>
      <c r="H167" s="41"/>
    </row>
    <row r="168" spans="1:16" s="1" customFormat="1" ht="15" hidden="1" customHeight="1" x14ac:dyDescent="0.2">
      <c r="A168" s="38" t="s">
        <v>129</v>
      </c>
      <c r="B168" s="43">
        <v>3</v>
      </c>
      <c r="C168" s="20">
        <v>2</v>
      </c>
      <c r="D168" s="50"/>
      <c r="E168" s="50"/>
      <c r="F168" s="40">
        <v>25</v>
      </c>
      <c r="G168" s="40">
        <f>F168*1.2</f>
        <v>30</v>
      </c>
      <c r="H168" s="41"/>
    </row>
    <row r="169" spans="1:16" s="1" customFormat="1" ht="15" customHeight="1" x14ac:dyDescent="0.2">
      <c r="A169" s="38" t="s">
        <v>130</v>
      </c>
      <c r="B169" s="43">
        <v>3.5</v>
      </c>
      <c r="C169" s="20">
        <v>3</v>
      </c>
      <c r="D169" s="50"/>
      <c r="E169" s="50"/>
      <c r="F169" s="40">
        <v>160</v>
      </c>
      <c r="G169" s="40">
        <f>F169*1.2</f>
        <v>192</v>
      </c>
      <c r="H169" s="41"/>
    </row>
    <row r="170" spans="1:16" s="1" customFormat="1" ht="15" customHeight="1" x14ac:dyDescent="0.2">
      <c r="A170" s="52" t="s">
        <v>131</v>
      </c>
      <c r="B170" s="43"/>
      <c r="C170" s="20"/>
      <c r="D170" s="50"/>
      <c r="E170" s="50"/>
      <c r="F170" s="40"/>
      <c r="G170" s="40">
        <f>F170*1.2</f>
        <v>0</v>
      </c>
      <c r="H170" s="41"/>
    </row>
    <row r="171" spans="1:16" s="1" customFormat="1" ht="15" customHeight="1" x14ac:dyDescent="0.2">
      <c r="A171" s="53" t="s">
        <v>132</v>
      </c>
      <c r="B171" s="43"/>
      <c r="C171" s="20"/>
      <c r="D171" s="50"/>
      <c r="E171" s="50"/>
      <c r="F171" s="40">
        <v>208.33</v>
      </c>
      <c r="G171" s="40">
        <f>F171*1.2</f>
        <v>249.99600000000001</v>
      </c>
      <c r="H171" s="41"/>
    </row>
    <row r="172" spans="1:16" s="1" customFormat="1" ht="15" customHeight="1" x14ac:dyDescent="0.2">
      <c r="A172" s="49" t="s">
        <v>133</v>
      </c>
      <c r="B172" s="43"/>
      <c r="C172" s="20"/>
      <c r="D172" s="20"/>
      <c r="E172" s="20"/>
      <c r="F172" s="44"/>
      <c r="G172" s="44"/>
      <c r="H172" s="41"/>
    </row>
    <row r="173" spans="1:16" s="1" customFormat="1" ht="15" customHeight="1" x14ac:dyDescent="0.2">
      <c r="A173" s="38" t="s">
        <v>12</v>
      </c>
      <c r="B173" s="20" t="s">
        <v>66</v>
      </c>
      <c r="C173" s="44"/>
      <c r="D173" s="44">
        <v>13376</v>
      </c>
      <c r="E173" s="44">
        <v>96569</v>
      </c>
      <c r="F173" s="40">
        <v>28.33</v>
      </c>
      <c r="G173" s="40">
        <f t="shared" ref="G173:G196" si="3">F173*1.2</f>
        <v>33.995999999999995</v>
      </c>
      <c r="H173" s="41"/>
      <c r="M173" s="4"/>
      <c r="N173" s="4"/>
      <c r="O173" s="15"/>
      <c r="P173" s="4"/>
    </row>
    <row r="174" spans="1:16" s="1" customFormat="1" ht="15" customHeight="1" x14ac:dyDescent="0.2">
      <c r="A174" s="38" t="s">
        <v>12</v>
      </c>
      <c r="B174" s="20" t="s">
        <v>21</v>
      </c>
      <c r="C174" s="20"/>
      <c r="D174" s="20">
        <v>22573</v>
      </c>
      <c r="E174" s="20">
        <v>120655</v>
      </c>
      <c r="F174" s="40">
        <v>33.33</v>
      </c>
      <c r="G174" s="40">
        <f t="shared" si="3"/>
        <v>39.995999999999995</v>
      </c>
      <c r="H174" s="41"/>
      <c r="O174" s="42"/>
    </row>
    <row r="175" spans="1:16" s="1" customFormat="1" ht="15" customHeight="1" x14ac:dyDescent="0.2">
      <c r="A175" s="38" t="s">
        <v>134</v>
      </c>
      <c r="B175" s="54" t="s">
        <v>13</v>
      </c>
      <c r="C175" s="20"/>
      <c r="D175" s="20">
        <v>97405</v>
      </c>
      <c r="E175" s="20">
        <v>199416</v>
      </c>
      <c r="F175" s="40">
        <v>16.670000000000002</v>
      </c>
      <c r="G175" s="40">
        <f t="shared" si="3"/>
        <v>20.004000000000001</v>
      </c>
      <c r="H175" s="41"/>
      <c r="O175" s="42"/>
    </row>
    <row r="176" spans="1:16" s="1" customFormat="1" ht="15" customHeight="1" x14ac:dyDescent="0.2">
      <c r="A176" s="38" t="s">
        <v>134</v>
      </c>
      <c r="B176" s="54" t="s">
        <v>14</v>
      </c>
      <c r="C176" s="20"/>
      <c r="D176" s="20"/>
      <c r="E176" s="20"/>
      <c r="F176" s="40">
        <v>25</v>
      </c>
      <c r="G176" s="40">
        <f t="shared" si="3"/>
        <v>30</v>
      </c>
      <c r="H176" s="41"/>
      <c r="O176" s="42"/>
    </row>
    <row r="177" spans="1:15" s="1" customFormat="1" ht="15" customHeight="1" x14ac:dyDescent="0.2">
      <c r="A177" s="38" t="s">
        <v>134</v>
      </c>
      <c r="B177" s="20" t="s">
        <v>135</v>
      </c>
      <c r="C177" s="20"/>
      <c r="D177" s="20">
        <v>23002</v>
      </c>
      <c r="E177" s="20">
        <v>93992</v>
      </c>
      <c r="F177" s="40">
        <v>37.5</v>
      </c>
      <c r="G177" s="40">
        <f t="shared" si="3"/>
        <v>45</v>
      </c>
      <c r="H177" s="41"/>
      <c r="O177" s="42"/>
    </row>
    <row r="178" spans="1:15" s="1" customFormat="1" ht="15" hidden="1" customHeight="1" x14ac:dyDescent="0.2">
      <c r="A178" s="38" t="s">
        <v>134</v>
      </c>
      <c r="B178" s="20"/>
      <c r="C178" s="20"/>
      <c r="D178" s="20"/>
      <c r="E178" s="20"/>
      <c r="F178" s="40"/>
      <c r="G178" s="40">
        <f t="shared" si="3"/>
        <v>0</v>
      </c>
      <c r="H178" s="41"/>
      <c r="O178" s="42"/>
    </row>
    <row r="179" spans="1:15" s="1" customFormat="1" ht="15" customHeight="1" x14ac:dyDescent="0.2">
      <c r="A179" s="38" t="s">
        <v>134</v>
      </c>
      <c r="B179" s="20" t="s">
        <v>136</v>
      </c>
      <c r="C179" s="20"/>
      <c r="D179" s="20"/>
      <c r="E179" s="20"/>
      <c r="F179" s="40">
        <v>56.25</v>
      </c>
      <c r="G179" s="40">
        <f t="shared" si="3"/>
        <v>67.5</v>
      </c>
      <c r="H179" s="41"/>
      <c r="O179" s="42"/>
    </row>
    <row r="180" spans="1:15" s="1" customFormat="1" ht="15" customHeight="1" x14ac:dyDescent="0.2">
      <c r="A180" s="38" t="s">
        <v>134</v>
      </c>
      <c r="B180" s="20" t="s">
        <v>137</v>
      </c>
      <c r="C180" s="20"/>
      <c r="D180" s="20"/>
      <c r="E180" s="20"/>
      <c r="F180" s="40">
        <v>70.83</v>
      </c>
      <c r="G180" s="40">
        <f t="shared" si="3"/>
        <v>84.995999999999995</v>
      </c>
      <c r="H180" s="41"/>
      <c r="O180" s="42"/>
    </row>
    <row r="181" spans="1:15" s="1" customFormat="1" ht="15" customHeight="1" x14ac:dyDescent="0.2">
      <c r="A181" s="38" t="s">
        <v>134</v>
      </c>
      <c r="B181" s="20" t="s">
        <v>138</v>
      </c>
      <c r="C181" s="20"/>
      <c r="D181" s="20"/>
      <c r="E181" s="20"/>
      <c r="F181" s="40">
        <v>108.33</v>
      </c>
      <c r="G181" s="40">
        <f t="shared" si="3"/>
        <v>129.99599999999998</v>
      </c>
      <c r="H181" s="41"/>
      <c r="O181" s="42"/>
    </row>
    <row r="182" spans="1:15" s="1" customFormat="1" ht="15" customHeight="1" x14ac:dyDescent="0.2">
      <c r="A182" s="38" t="s">
        <v>134</v>
      </c>
      <c r="B182" s="20" t="s">
        <v>139</v>
      </c>
      <c r="C182" s="20"/>
      <c r="D182" s="20"/>
      <c r="E182" s="20"/>
      <c r="F182" s="40">
        <v>145.83000000000001</v>
      </c>
      <c r="G182" s="40">
        <f t="shared" si="3"/>
        <v>174.99600000000001</v>
      </c>
      <c r="H182" s="41"/>
      <c r="O182" s="42"/>
    </row>
    <row r="183" spans="1:15" s="1" customFormat="1" ht="15" customHeight="1" x14ac:dyDescent="0.2">
      <c r="A183" s="38" t="s">
        <v>32</v>
      </c>
      <c r="B183" s="20" t="s">
        <v>13</v>
      </c>
      <c r="C183" s="20"/>
      <c r="D183" s="20">
        <v>43255</v>
      </c>
      <c r="E183" s="20">
        <v>105753</v>
      </c>
      <c r="F183" s="40">
        <v>16.670000000000002</v>
      </c>
      <c r="G183" s="40">
        <f t="shared" si="3"/>
        <v>20.004000000000001</v>
      </c>
      <c r="H183" s="41"/>
      <c r="O183" s="42"/>
    </row>
    <row r="184" spans="1:15" s="1" customFormat="1" ht="15" customHeight="1" x14ac:dyDescent="0.2">
      <c r="A184" s="38" t="s">
        <v>32</v>
      </c>
      <c r="B184" s="20" t="s">
        <v>14</v>
      </c>
      <c r="C184" s="20"/>
      <c r="D184" s="20"/>
      <c r="E184" s="20"/>
      <c r="F184" s="40">
        <v>20.83</v>
      </c>
      <c r="G184" s="40">
        <f t="shared" si="3"/>
        <v>24.995999999999999</v>
      </c>
      <c r="H184" s="41"/>
      <c r="O184" s="42"/>
    </row>
    <row r="185" spans="1:15" s="1" customFormat="1" ht="15" customHeight="1" x14ac:dyDescent="0.2">
      <c r="A185" s="38" t="s">
        <v>32</v>
      </c>
      <c r="B185" s="20" t="s">
        <v>135</v>
      </c>
      <c r="C185" s="20"/>
      <c r="D185" s="20"/>
      <c r="E185" s="20"/>
      <c r="F185" s="40">
        <v>29.17</v>
      </c>
      <c r="G185" s="40">
        <f t="shared" si="3"/>
        <v>35.003999999999998</v>
      </c>
      <c r="H185" s="41"/>
      <c r="O185" s="42"/>
    </row>
    <row r="186" spans="1:15" s="1" customFormat="1" ht="15" customHeight="1" x14ac:dyDescent="0.2">
      <c r="A186" s="38" t="s">
        <v>29</v>
      </c>
      <c r="B186" s="20" t="s">
        <v>26</v>
      </c>
      <c r="C186" s="20"/>
      <c r="D186" s="20"/>
      <c r="E186" s="20"/>
      <c r="F186" s="40">
        <v>12.5</v>
      </c>
      <c r="G186" s="40">
        <f t="shared" si="3"/>
        <v>15</v>
      </c>
      <c r="H186" s="41"/>
      <c r="O186" s="42"/>
    </row>
    <row r="187" spans="1:15" s="1" customFormat="1" ht="15" customHeight="1" x14ac:dyDescent="0.2">
      <c r="A187" s="38" t="s">
        <v>29</v>
      </c>
      <c r="B187" s="20" t="s">
        <v>27</v>
      </c>
      <c r="C187" s="20"/>
      <c r="D187" s="20"/>
      <c r="E187" s="20"/>
      <c r="F187" s="40">
        <v>20.83</v>
      </c>
      <c r="G187" s="40">
        <f t="shared" si="3"/>
        <v>24.995999999999999</v>
      </c>
      <c r="H187" s="41"/>
      <c r="O187" s="42"/>
    </row>
    <row r="188" spans="1:15" s="1" customFormat="1" ht="15" customHeight="1" x14ac:dyDescent="0.2">
      <c r="A188" s="38" t="s">
        <v>140</v>
      </c>
      <c r="B188" s="20" t="s">
        <v>27</v>
      </c>
      <c r="C188" s="20"/>
      <c r="D188" s="20"/>
      <c r="E188" s="20"/>
      <c r="F188" s="40">
        <v>12.5</v>
      </c>
      <c r="G188" s="40">
        <f t="shared" si="3"/>
        <v>15</v>
      </c>
      <c r="H188" s="41"/>
      <c r="O188" s="42"/>
    </row>
    <row r="189" spans="1:15" s="1" customFormat="1" ht="15" customHeight="1" x14ac:dyDescent="0.2">
      <c r="A189" s="38" t="s">
        <v>141</v>
      </c>
      <c r="B189" s="20" t="s">
        <v>26</v>
      </c>
      <c r="C189" s="20"/>
      <c r="D189" s="20">
        <v>60710</v>
      </c>
      <c r="E189" s="20">
        <v>179569</v>
      </c>
      <c r="F189" s="40">
        <v>12.5</v>
      </c>
      <c r="G189" s="40">
        <f t="shared" si="3"/>
        <v>15</v>
      </c>
      <c r="H189" s="41"/>
      <c r="O189" s="42"/>
    </row>
    <row r="190" spans="1:15" s="1" customFormat="1" ht="15" customHeight="1" x14ac:dyDescent="0.2">
      <c r="A190" s="38" t="s">
        <v>141</v>
      </c>
      <c r="B190" s="20" t="s">
        <v>27</v>
      </c>
      <c r="C190" s="20"/>
      <c r="D190" s="20"/>
      <c r="E190" s="20"/>
      <c r="F190" s="40">
        <v>16.670000000000002</v>
      </c>
      <c r="G190" s="40">
        <f t="shared" si="3"/>
        <v>20.004000000000001</v>
      </c>
      <c r="H190" s="41"/>
      <c r="O190" s="42"/>
    </row>
    <row r="191" spans="1:15" s="1" customFormat="1" ht="15" customHeight="1" x14ac:dyDescent="0.2">
      <c r="A191" s="38" t="s">
        <v>142</v>
      </c>
      <c r="B191" s="20" t="s">
        <v>13</v>
      </c>
      <c r="C191" s="20"/>
      <c r="D191" s="20">
        <v>35602</v>
      </c>
      <c r="E191" s="20">
        <v>40485</v>
      </c>
      <c r="F191" s="40">
        <v>12.5</v>
      </c>
      <c r="G191" s="40">
        <f t="shared" si="3"/>
        <v>15</v>
      </c>
      <c r="H191" s="41"/>
      <c r="O191" s="42"/>
    </row>
    <row r="192" spans="1:15" s="1" customFormat="1" ht="15" customHeight="1" x14ac:dyDescent="0.2">
      <c r="A192" s="38" t="s">
        <v>142</v>
      </c>
      <c r="B192" s="20" t="s">
        <v>14</v>
      </c>
      <c r="C192" s="20"/>
      <c r="D192" s="20">
        <v>43370</v>
      </c>
      <c r="E192" s="20"/>
      <c r="F192" s="40">
        <v>20.83</v>
      </c>
      <c r="G192" s="40">
        <f t="shared" si="3"/>
        <v>24.995999999999999</v>
      </c>
      <c r="H192" s="41"/>
      <c r="O192" s="42"/>
    </row>
    <row r="193" spans="1:15" s="1" customFormat="1" ht="15" customHeight="1" x14ac:dyDescent="0.2">
      <c r="A193" s="38" t="s">
        <v>142</v>
      </c>
      <c r="B193" s="20" t="s">
        <v>135</v>
      </c>
      <c r="C193" s="20"/>
      <c r="D193" s="20"/>
      <c r="E193" s="20"/>
      <c r="F193" s="40">
        <v>25</v>
      </c>
      <c r="G193" s="40">
        <f t="shared" si="3"/>
        <v>30</v>
      </c>
      <c r="H193" s="41"/>
      <c r="O193" s="42"/>
    </row>
    <row r="194" spans="1:15" s="1" customFormat="1" ht="15" customHeight="1" x14ac:dyDescent="0.2">
      <c r="A194" s="38" t="s">
        <v>35</v>
      </c>
      <c r="B194" s="20" t="s">
        <v>13</v>
      </c>
      <c r="C194" s="20"/>
      <c r="D194" s="20"/>
      <c r="E194" s="20"/>
      <c r="F194" s="40">
        <v>16.670000000000002</v>
      </c>
      <c r="G194" s="40">
        <f t="shared" si="3"/>
        <v>20.004000000000001</v>
      </c>
      <c r="H194" s="41"/>
      <c r="O194" s="42"/>
    </row>
    <row r="195" spans="1:15" s="1" customFormat="1" ht="15" customHeight="1" x14ac:dyDescent="0.2">
      <c r="A195" s="38" t="s">
        <v>35</v>
      </c>
      <c r="B195" s="20" t="s">
        <v>14</v>
      </c>
      <c r="C195" s="20"/>
      <c r="D195" s="20"/>
      <c r="E195" s="20"/>
      <c r="F195" s="40">
        <v>20.83</v>
      </c>
      <c r="G195" s="40">
        <f t="shared" si="3"/>
        <v>24.995999999999999</v>
      </c>
      <c r="H195" s="41"/>
      <c r="O195" s="42"/>
    </row>
    <row r="196" spans="1:15" s="1" customFormat="1" ht="15" customHeight="1" x14ac:dyDescent="0.2">
      <c r="A196" s="38" t="s">
        <v>143</v>
      </c>
      <c r="B196" s="55">
        <v>0.5</v>
      </c>
      <c r="C196" s="20"/>
      <c r="D196" s="20">
        <v>60863</v>
      </c>
      <c r="E196" s="20"/>
      <c r="F196" s="40">
        <v>12.5</v>
      </c>
      <c r="G196" s="40">
        <f t="shared" si="3"/>
        <v>15</v>
      </c>
      <c r="H196" s="41"/>
      <c r="O196" s="42"/>
    </row>
    <row r="197" spans="1:15" s="1" customFormat="1" ht="15" hidden="1" customHeight="1" x14ac:dyDescent="0.2">
      <c r="A197" s="38" t="s">
        <v>144</v>
      </c>
      <c r="B197" s="43" t="s">
        <v>45</v>
      </c>
      <c r="C197" s="20">
        <v>1</v>
      </c>
      <c r="D197" s="44">
        <v>23002</v>
      </c>
      <c r="E197" s="44"/>
      <c r="F197" s="44">
        <f>ROUND(E197*1.32*1.2,-1)</f>
        <v>0</v>
      </c>
      <c r="G197" s="44"/>
      <c r="H197" s="41"/>
    </row>
    <row r="198" spans="1:15" s="1" customFormat="1" ht="15" hidden="1" customHeight="1" x14ac:dyDescent="0.2">
      <c r="A198" s="38" t="s">
        <v>144</v>
      </c>
      <c r="B198" s="43" t="s">
        <v>21</v>
      </c>
      <c r="C198" s="20">
        <v>2</v>
      </c>
      <c r="D198" s="20">
        <v>84002</v>
      </c>
      <c r="E198" s="20"/>
      <c r="F198" s="44">
        <f>ROUND(E198*1.299*1.2,-1)</f>
        <v>0</v>
      </c>
      <c r="G198" s="44"/>
      <c r="H198" s="41"/>
    </row>
    <row r="199" spans="1:15" s="1" customFormat="1" ht="15" hidden="1" customHeight="1" x14ac:dyDescent="0.2">
      <c r="A199" s="38" t="s">
        <v>144</v>
      </c>
      <c r="B199" s="43" t="s">
        <v>145</v>
      </c>
      <c r="C199" s="20">
        <v>3</v>
      </c>
      <c r="D199" s="20">
        <v>104046</v>
      </c>
      <c r="E199" s="20"/>
      <c r="F199" s="44">
        <f>ROUND(E199*1.315*1.2,-1)</f>
        <v>0</v>
      </c>
      <c r="G199" s="44"/>
      <c r="H199" s="41"/>
    </row>
    <row r="200" spans="1:15" s="1" customFormat="1" ht="15" hidden="1" customHeight="1" x14ac:dyDescent="0.2">
      <c r="A200" s="38" t="s">
        <v>146</v>
      </c>
      <c r="B200" s="43" t="s">
        <v>45</v>
      </c>
      <c r="C200" s="20">
        <v>1</v>
      </c>
      <c r="D200" s="20">
        <v>65000</v>
      </c>
      <c r="E200" s="20"/>
      <c r="F200" s="44">
        <f>ROUND(E200*1.314*1.2,-1)</f>
        <v>0</v>
      </c>
      <c r="G200" s="44"/>
      <c r="H200" s="41"/>
    </row>
    <row r="201" spans="1:15" s="1" customFormat="1" ht="15" hidden="1" customHeight="1" x14ac:dyDescent="0.2">
      <c r="A201" s="38" t="s">
        <v>146</v>
      </c>
      <c r="B201" s="43" t="s">
        <v>21</v>
      </c>
      <c r="C201" s="20">
        <v>2</v>
      </c>
      <c r="D201" s="20">
        <v>32244</v>
      </c>
      <c r="E201" s="20"/>
      <c r="F201" s="44">
        <f>ROUND(E201*1.9*1.2,-1)</f>
        <v>0</v>
      </c>
      <c r="G201" s="44"/>
      <c r="H201" s="41"/>
    </row>
    <row r="202" spans="1:15" s="1" customFormat="1" ht="15" hidden="1" customHeight="1" x14ac:dyDescent="0.2">
      <c r="A202" s="38" t="s">
        <v>146</v>
      </c>
      <c r="B202" s="43" t="s">
        <v>145</v>
      </c>
      <c r="C202" s="20">
        <v>3</v>
      </c>
      <c r="D202" s="20">
        <v>104077</v>
      </c>
      <c r="E202" s="20"/>
      <c r="F202" s="44">
        <f>ROUND(E202*1.35*1.2,-1)</f>
        <v>0</v>
      </c>
      <c r="G202" s="44"/>
      <c r="H202" s="41"/>
    </row>
    <row r="203" spans="1:15" s="1" customFormat="1" ht="15" hidden="1" customHeight="1" x14ac:dyDescent="0.2">
      <c r="A203" s="38" t="s">
        <v>142</v>
      </c>
      <c r="B203" s="43" t="s">
        <v>13</v>
      </c>
      <c r="C203" s="20">
        <v>1</v>
      </c>
      <c r="D203" s="20">
        <v>13376</v>
      </c>
      <c r="E203" s="20"/>
      <c r="F203" s="44">
        <f>ROUND(E203*2.49*1.2,-1)</f>
        <v>0</v>
      </c>
      <c r="G203" s="44"/>
      <c r="H203" s="41"/>
    </row>
    <row r="204" spans="1:15" s="1" customFormat="1" ht="15" hidden="1" customHeight="1" x14ac:dyDescent="0.2">
      <c r="A204" s="36"/>
      <c r="B204" s="36"/>
      <c r="C204" s="36"/>
      <c r="D204" s="36"/>
      <c r="E204" s="36"/>
      <c r="F204" s="36"/>
      <c r="G204" s="36"/>
      <c r="H204" s="37"/>
    </row>
    <row r="205" spans="1:15" s="1" customFormat="1" ht="15" hidden="1" customHeight="1" x14ac:dyDescent="0.2">
      <c r="A205" s="38" t="s">
        <v>147</v>
      </c>
      <c r="B205" s="43" t="s">
        <v>13</v>
      </c>
      <c r="C205" s="20">
        <v>1</v>
      </c>
      <c r="D205" s="20">
        <v>18989</v>
      </c>
      <c r="E205" s="20"/>
      <c r="F205" s="44">
        <f>ROUND(E205*2.12*1.2,-1)</f>
        <v>0</v>
      </c>
      <c r="G205" s="44"/>
      <c r="H205" s="41"/>
    </row>
    <row r="206" spans="1:15" s="1" customFormat="1" ht="15" hidden="1" customHeight="1" x14ac:dyDescent="0.2">
      <c r="A206" s="38" t="s">
        <v>37</v>
      </c>
      <c r="B206" s="43" t="s">
        <v>148</v>
      </c>
      <c r="C206" s="20">
        <v>1</v>
      </c>
      <c r="D206" s="20">
        <v>13376</v>
      </c>
      <c r="E206" s="20"/>
      <c r="F206" s="44">
        <f>ROUND(E206*2.49*1.2,-1)</f>
        <v>0</v>
      </c>
      <c r="G206" s="44"/>
      <c r="H206" s="41"/>
    </row>
    <row r="207" spans="1:15" s="1" customFormat="1" ht="15" customHeight="1" x14ac:dyDescent="0.2">
      <c r="A207" s="38" t="s">
        <v>149</v>
      </c>
      <c r="B207" s="43" t="s">
        <v>13</v>
      </c>
      <c r="C207" s="20"/>
      <c r="D207" s="20"/>
      <c r="E207" s="20"/>
      <c r="F207" s="40">
        <v>16.670000000000002</v>
      </c>
      <c r="G207" s="40">
        <f t="shared" ref="G207:G248" si="4">F207*1.2</f>
        <v>20.004000000000001</v>
      </c>
      <c r="H207" s="41"/>
    </row>
    <row r="208" spans="1:15" s="1" customFormat="1" ht="15" customHeight="1" x14ac:dyDescent="0.2">
      <c r="A208" s="38" t="s">
        <v>37</v>
      </c>
      <c r="B208" s="43" t="s">
        <v>31</v>
      </c>
      <c r="C208" s="20"/>
      <c r="D208" s="20"/>
      <c r="E208" s="20">
        <v>40485</v>
      </c>
      <c r="F208" s="40">
        <v>12.5</v>
      </c>
      <c r="G208" s="40">
        <f t="shared" si="4"/>
        <v>15</v>
      </c>
      <c r="H208" s="41"/>
    </row>
    <row r="209" spans="1:26" s="1" customFormat="1" ht="15" customHeight="1" x14ac:dyDescent="0.2">
      <c r="A209" s="38" t="s">
        <v>37</v>
      </c>
      <c r="B209" s="43" t="s">
        <v>27</v>
      </c>
      <c r="C209" s="20"/>
      <c r="D209" s="20"/>
      <c r="E209" s="20">
        <v>77684</v>
      </c>
      <c r="F209" s="40">
        <v>16.670000000000002</v>
      </c>
      <c r="G209" s="40">
        <f>F209*1.2</f>
        <v>20.004000000000001</v>
      </c>
      <c r="H209" s="41"/>
    </row>
    <row r="210" spans="1:26" s="1" customFormat="1" ht="15" hidden="1" customHeight="1" x14ac:dyDescent="0.2">
      <c r="A210" s="38" t="s">
        <v>37</v>
      </c>
      <c r="B210" s="43"/>
      <c r="C210" s="20"/>
      <c r="D210" s="20"/>
      <c r="E210" s="20"/>
      <c r="F210" s="40"/>
      <c r="G210" s="40">
        <f>F210*1.2</f>
        <v>0</v>
      </c>
      <c r="H210" s="41"/>
    </row>
    <row r="211" spans="1:26" s="1" customFormat="1" ht="15" customHeight="1" x14ac:dyDescent="0.2">
      <c r="A211" s="38" t="s">
        <v>37</v>
      </c>
      <c r="B211" s="43" t="s">
        <v>13</v>
      </c>
      <c r="C211" s="20"/>
      <c r="D211" s="20"/>
      <c r="E211" s="20"/>
      <c r="F211" s="40">
        <v>20.83</v>
      </c>
      <c r="G211" s="40">
        <f>F211*1.2</f>
        <v>24.995999999999999</v>
      </c>
      <c r="H211" s="41"/>
    </row>
    <row r="212" spans="1:26" s="1" customFormat="1" ht="15" customHeight="1" x14ac:dyDescent="0.2">
      <c r="A212" s="38" t="s">
        <v>41</v>
      </c>
      <c r="B212" s="43" t="s">
        <v>13</v>
      </c>
      <c r="C212" s="20"/>
      <c r="D212" s="44">
        <v>17589</v>
      </c>
      <c r="E212" s="44">
        <v>32538</v>
      </c>
      <c r="F212" s="40">
        <v>12.5</v>
      </c>
      <c r="G212" s="40">
        <f t="shared" si="4"/>
        <v>15</v>
      </c>
      <c r="H212" s="41"/>
    </row>
    <row r="213" spans="1:26" s="1" customFormat="1" ht="15" customHeight="1" x14ac:dyDescent="0.2">
      <c r="A213" s="38" t="s">
        <v>41</v>
      </c>
      <c r="B213" s="43" t="s">
        <v>42</v>
      </c>
      <c r="C213" s="20"/>
      <c r="D213" s="20">
        <v>29845</v>
      </c>
      <c r="E213" s="20">
        <v>61665</v>
      </c>
      <c r="F213" s="40">
        <v>20.83</v>
      </c>
      <c r="G213" s="40">
        <f t="shared" si="4"/>
        <v>24.995999999999999</v>
      </c>
      <c r="H213" s="41"/>
    </row>
    <row r="214" spans="1:26" s="1" customFormat="1" ht="15" customHeight="1" x14ac:dyDescent="0.2">
      <c r="A214" s="38" t="s">
        <v>41</v>
      </c>
      <c r="B214" s="43" t="s">
        <v>150</v>
      </c>
      <c r="C214" s="20"/>
      <c r="D214" s="20">
        <v>31121</v>
      </c>
      <c r="E214" s="20">
        <v>80601</v>
      </c>
      <c r="F214" s="40">
        <v>25</v>
      </c>
      <c r="G214" s="40">
        <f t="shared" si="4"/>
        <v>30</v>
      </c>
      <c r="H214" s="41"/>
    </row>
    <row r="215" spans="1:26" s="1" customFormat="1" ht="15" customHeight="1" x14ac:dyDescent="0.2">
      <c r="A215" s="38" t="s">
        <v>41</v>
      </c>
      <c r="B215" s="43" t="s">
        <v>145</v>
      </c>
      <c r="C215" s="20"/>
      <c r="D215" s="20"/>
      <c r="E215" s="20"/>
      <c r="F215" s="40">
        <v>33.75</v>
      </c>
      <c r="G215" s="40">
        <f t="shared" si="4"/>
        <v>40.5</v>
      </c>
      <c r="H215" s="41"/>
    </row>
    <row r="216" spans="1:26" s="1" customFormat="1" ht="15" customHeight="1" x14ac:dyDescent="0.2">
      <c r="A216" s="38" t="s">
        <v>43</v>
      </c>
      <c r="B216" s="43">
        <v>0.6</v>
      </c>
      <c r="C216" s="20"/>
      <c r="D216" s="20">
        <v>18986</v>
      </c>
      <c r="E216" s="20">
        <v>32538</v>
      </c>
      <c r="F216" s="40">
        <v>10</v>
      </c>
      <c r="G216" s="40">
        <f t="shared" si="4"/>
        <v>12</v>
      </c>
      <c r="H216" s="41"/>
    </row>
    <row r="217" spans="1:26" s="1" customFormat="1" ht="15" customHeight="1" x14ac:dyDescent="0.2">
      <c r="A217" s="38" t="s">
        <v>43</v>
      </c>
      <c r="B217" s="43">
        <v>1</v>
      </c>
      <c r="C217" s="20"/>
      <c r="D217" s="20">
        <v>28675</v>
      </c>
      <c r="E217" s="20">
        <v>61665</v>
      </c>
      <c r="F217" s="40">
        <v>12.5</v>
      </c>
      <c r="G217" s="40">
        <f t="shared" si="4"/>
        <v>15</v>
      </c>
      <c r="H217" s="41"/>
    </row>
    <row r="218" spans="1:26" s="1" customFormat="1" ht="15" hidden="1" customHeight="1" x14ac:dyDescent="0.2">
      <c r="A218" s="38"/>
      <c r="B218" s="43"/>
      <c r="C218" s="20"/>
      <c r="D218" s="20">
        <v>41213</v>
      </c>
      <c r="E218" s="20">
        <v>80601</v>
      </c>
      <c r="F218" s="40"/>
      <c r="G218" s="40">
        <f t="shared" si="4"/>
        <v>0</v>
      </c>
      <c r="H218" s="41"/>
    </row>
    <row r="219" spans="1:26" s="1" customFormat="1" ht="15" customHeight="1" x14ac:dyDescent="0.2">
      <c r="A219" s="38" t="s">
        <v>46</v>
      </c>
      <c r="B219" s="43">
        <v>0.6</v>
      </c>
      <c r="C219" s="20"/>
      <c r="D219" s="20">
        <v>18986</v>
      </c>
      <c r="E219" s="20">
        <v>32538</v>
      </c>
      <c r="F219" s="40">
        <v>10</v>
      </c>
      <c r="G219" s="40">
        <f t="shared" si="4"/>
        <v>12</v>
      </c>
      <c r="H219" s="41"/>
      <c r="Z219" s="44">
        <f>ROUND(D255*1.3*1.2,-1)</f>
        <v>65370</v>
      </c>
    </row>
    <row r="220" spans="1:26" s="1" customFormat="1" ht="15" customHeight="1" x14ac:dyDescent="0.2">
      <c r="A220" s="38" t="s">
        <v>46</v>
      </c>
      <c r="B220" s="43">
        <v>1</v>
      </c>
      <c r="C220" s="20"/>
      <c r="D220" s="20">
        <v>28675</v>
      </c>
      <c r="E220" s="20">
        <v>61665</v>
      </c>
      <c r="F220" s="40">
        <v>12.5</v>
      </c>
      <c r="G220" s="40">
        <f t="shared" si="4"/>
        <v>15</v>
      </c>
      <c r="H220" s="41"/>
    </row>
    <row r="221" spans="1:26" s="1" customFormat="1" ht="15" customHeight="1" x14ac:dyDescent="0.2">
      <c r="A221" s="38" t="s">
        <v>151</v>
      </c>
      <c r="B221" s="43" t="s">
        <v>31</v>
      </c>
      <c r="C221" s="20"/>
      <c r="D221" s="20"/>
      <c r="E221" s="20"/>
      <c r="F221" s="40">
        <v>12.5</v>
      </c>
      <c r="G221" s="40">
        <f t="shared" si="4"/>
        <v>15</v>
      </c>
      <c r="H221" s="41"/>
    </row>
    <row r="222" spans="1:26" s="1" customFormat="1" ht="15" customHeight="1" x14ac:dyDescent="0.2">
      <c r="A222" s="38" t="s">
        <v>151</v>
      </c>
      <c r="B222" s="43" t="s">
        <v>27</v>
      </c>
      <c r="C222" s="20"/>
      <c r="D222" s="20"/>
      <c r="E222" s="20"/>
      <c r="F222" s="40">
        <v>16.670000000000002</v>
      </c>
      <c r="G222" s="40">
        <f t="shared" si="4"/>
        <v>20.004000000000001</v>
      </c>
      <c r="H222" s="41"/>
    </row>
    <row r="223" spans="1:26" s="1" customFormat="1" ht="15" customHeight="1" x14ac:dyDescent="0.2">
      <c r="A223" s="38" t="s">
        <v>151</v>
      </c>
      <c r="B223" s="43" t="s">
        <v>13</v>
      </c>
      <c r="C223" s="20"/>
      <c r="D223" s="20"/>
      <c r="E223" s="20"/>
      <c r="F223" s="40">
        <v>20.83</v>
      </c>
      <c r="G223" s="40">
        <f t="shared" si="4"/>
        <v>24.995999999999999</v>
      </c>
      <c r="H223" s="41"/>
    </row>
    <row r="224" spans="1:26" s="1" customFormat="1" ht="15" customHeight="1" x14ac:dyDescent="0.2">
      <c r="A224" s="38" t="s">
        <v>152</v>
      </c>
      <c r="B224" s="43" t="s">
        <v>47</v>
      </c>
      <c r="C224" s="20"/>
      <c r="D224" s="20"/>
      <c r="E224" s="20"/>
      <c r="F224" s="40">
        <v>12.5</v>
      </c>
      <c r="G224" s="40">
        <f t="shared" si="4"/>
        <v>15</v>
      </c>
      <c r="H224" s="41"/>
    </row>
    <row r="225" spans="1:8" s="1" customFormat="1" ht="15" customHeight="1" x14ac:dyDescent="0.2">
      <c r="A225" s="38" t="s">
        <v>152</v>
      </c>
      <c r="B225" s="43" t="s">
        <v>52</v>
      </c>
      <c r="C225" s="20"/>
      <c r="D225" s="20"/>
      <c r="E225" s="20"/>
      <c r="F225" s="40">
        <v>16.670000000000002</v>
      </c>
      <c r="G225" s="40">
        <f t="shared" si="4"/>
        <v>20.004000000000001</v>
      </c>
      <c r="H225" s="41"/>
    </row>
    <row r="226" spans="1:8" s="1" customFormat="1" ht="15" customHeight="1" x14ac:dyDescent="0.2">
      <c r="A226" s="38" t="s">
        <v>153</v>
      </c>
      <c r="B226" s="43" t="s">
        <v>44</v>
      </c>
      <c r="C226" s="20"/>
      <c r="D226" s="20"/>
      <c r="E226" s="20"/>
      <c r="F226" s="40">
        <v>12.5</v>
      </c>
      <c r="G226" s="40">
        <f t="shared" si="4"/>
        <v>15</v>
      </c>
      <c r="H226" s="41"/>
    </row>
    <row r="227" spans="1:8" s="1" customFormat="1" ht="15" customHeight="1" x14ac:dyDescent="0.2">
      <c r="A227" s="38" t="s">
        <v>153</v>
      </c>
      <c r="B227" s="43" t="s">
        <v>45</v>
      </c>
      <c r="C227" s="20"/>
      <c r="D227" s="20"/>
      <c r="E227" s="20"/>
      <c r="F227" s="40">
        <v>16.670000000000002</v>
      </c>
      <c r="G227" s="40">
        <f t="shared" si="4"/>
        <v>20.004000000000001</v>
      </c>
      <c r="H227" s="41"/>
    </row>
    <row r="228" spans="1:8" s="1" customFormat="1" ht="15" customHeight="1" x14ac:dyDescent="0.2">
      <c r="A228" s="38" t="s">
        <v>154</v>
      </c>
      <c r="B228" s="43" t="s">
        <v>47</v>
      </c>
      <c r="C228" s="20"/>
      <c r="D228" s="20"/>
      <c r="E228" s="20"/>
      <c r="F228" s="40">
        <v>12.5</v>
      </c>
      <c r="G228" s="40">
        <f t="shared" si="4"/>
        <v>15</v>
      </c>
      <c r="H228" s="41"/>
    </row>
    <row r="229" spans="1:8" s="1" customFormat="1" ht="15" customHeight="1" x14ac:dyDescent="0.2">
      <c r="A229" s="38" t="s">
        <v>154</v>
      </c>
      <c r="B229" s="43" t="s">
        <v>52</v>
      </c>
      <c r="C229" s="20"/>
      <c r="D229" s="20"/>
      <c r="E229" s="20"/>
      <c r="F229" s="40">
        <v>16.670000000000002</v>
      </c>
      <c r="G229" s="40">
        <f t="shared" si="4"/>
        <v>20.004000000000001</v>
      </c>
      <c r="H229" s="41"/>
    </row>
    <row r="230" spans="1:8" s="1" customFormat="1" ht="15" customHeight="1" x14ac:dyDescent="0.2">
      <c r="A230" s="38" t="s">
        <v>155</v>
      </c>
      <c r="B230" s="43">
        <v>0.6</v>
      </c>
      <c r="C230" s="20"/>
      <c r="D230" s="20"/>
      <c r="E230" s="20"/>
      <c r="F230" s="40">
        <v>12.5</v>
      </c>
      <c r="G230" s="40">
        <f t="shared" si="4"/>
        <v>15</v>
      </c>
      <c r="H230" s="41"/>
    </row>
    <row r="231" spans="1:8" s="1" customFormat="1" ht="15" hidden="1" customHeight="1" x14ac:dyDescent="0.2">
      <c r="A231" s="38" t="s">
        <v>155</v>
      </c>
      <c r="B231" s="43">
        <v>0.7</v>
      </c>
      <c r="C231" s="20"/>
      <c r="D231" s="20"/>
      <c r="E231" s="20"/>
      <c r="F231" s="40"/>
      <c r="G231" s="40">
        <f t="shared" si="4"/>
        <v>0</v>
      </c>
      <c r="H231" s="41"/>
    </row>
    <row r="232" spans="1:8" s="1" customFormat="1" ht="15" customHeight="1" x14ac:dyDescent="0.2">
      <c r="A232" s="38" t="s">
        <v>155</v>
      </c>
      <c r="B232" s="43" t="s">
        <v>45</v>
      </c>
      <c r="C232" s="20"/>
      <c r="D232" s="20"/>
      <c r="E232" s="20"/>
      <c r="F232" s="40">
        <v>16.670000000000002</v>
      </c>
      <c r="G232" s="40">
        <f t="shared" si="4"/>
        <v>20.004000000000001</v>
      </c>
      <c r="H232" s="41"/>
    </row>
    <row r="233" spans="1:8" s="1" customFormat="1" ht="15" customHeight="1" x14ac:dyDescent="0.2">
      <c r="A233" s="38" t="s">
        <v>156</v>
      </c>
      <c r="B233" s="43">
        <v>0.5</v>
      </c>
      <c r="C233" s="20"/>
      <c r="D233" s="20"/>
      <c r="E233" s="20"/>
      <c r="F233" s="40">
        <v>12.5</v>
      </c>
      <c r="G233" s="40">
        <f t="shared" si="4"/>
        <v>15</v>
      </c>
      <c r="H233" s="41"/>
    </row>
    <row r="234" spans="1:8" s="1" customFormat="1" ht="15" customHeight="1" x14ac:dyDescent="0.2">
      <c r="A234" s="38" t="s">
        <v>156</v>
      </c>
      <c r="B234" s="43" t="s">
        <v>13</v>
      </c>
      <c r="C234" s="20"/>
      <c r="D234" s="20">
        <v>41213</v>
      </c>
      <c r="E234" s="20">
        <v>80601</v>
      </c>
      <c r="F234" s="40">
        <v>20.83</v>
      </c>
      <c r="G234" s="40">
        <f t="shared" si="4"/>
        <v>24.995999999999999</v>
      </c>
      <c r="H234" s="41"/>
    </row>
    <row r="235" spans="1:8" s="1" customFormat="1" ht="15" customHeight="1" x14ac:dyDescent="0.2">
      <c r="A235" s="38" t="s">
        <v>156</v>
      </c>
      <c r="B235" s="43" t="s">
        <v>14</v>
      </c>
      <c r="C235" s="20"/>
      <c r="D235" s="20"/>
      <c r="E235" s="20"/>
      <c r="F235" s="40">
        <v>25</v>
      </c>
      <c r="G235" s="40">
        <f t="shared" si="4"/>
        <v>30</v>
      </c>
      <c r="H235" s="41"/>
    </row>
    <row r="236" spans="1:8" s="1" customFormat="1" ht="15" customHeight="1" x14ac:dyDescent="0.2">
      <c r="A236" s="38" t="s">
        <v>156</v>
      </c>
      <c r="B236" s="43" t="s">
        <v>19</v>
      </c>
      <c r="C236" s="20"/>
      <c r="D236" s="20"/>
      <c r="E236" s="20"/>
      <c r="F236" s="40">
        <v>29.17</v>
      </c>
      <c r="G236" s="40">
        <f t="shared" si="4"/>
        <v>35.003999999999998</v>
      </c>
      <c r="H236" s="41"/>
    </row>
    <row r="237" spans="1:8" s="1" customFormat="1" ht="15" customHeight="1" x14ac:dyDescent="0.2">
      <c r="A237" s="38" t="s">
        <v>157</v>
      </c>
      <c r="B237" s="43">
        <v>0.5</v>
      </c>
      <c r="C237" s="20"/>
      <c r="D237" s="20"/>
      <c r="E237" s="20"/>
      <c r="F237" s="40">
        <v>12.5</v>
      </c>
      <c r="G237" s="40">
        <f t="shared" si="4"/>
        <v>15</v>
      </c>
      <c r="H237" s="41"/>
    </row>
    <row r="238" spans="1:8" s="1" customFormat="1" ht="15" customHeight="1" x14ac:dyDescent="0.2">
      <c r="A238" s="38" t="s">
        <v>158</v>
      </c>
      <c r="B238" s="43" t="s">
        <v>44</v>
      </c>
      <c r="C238" s="20"/>
      <c r="D238" s="20"/>
      <c r="E238" s="20"/>
      <c r="F238" s="40">
        <v>12.5</v>
      </c>
      <c r="G238" s="40">
        <f t="shared" si="4"/>
        <v>15</v>
      </c>
      <c r="H238" s="41"/>
    </row>
    <row r="239" spans="1:8" s="1" customFormat="1" ht="15" customHeight="1" x14ac:dyDescent="0.2">
      <c r="A239" s="38" t="s">
        <v>159</v>
      </c>
      <c r="B239" s="43" t="s">
        <v>45</v>
      </c>
      <c r="C239" s="20"/>
      <c r="D239" s="20"/>
      <c r="E239" s="20"/>
      <c r="F239" s="40">
        <v>16.670000000000002</v>
      </c>
      <c r="G239" s="40">
        <f t="shared" si="4"/>
        <v>20.004000000000001</v>
      </c>
      <c r="H239" s="41"/>
    </row>
    <row r="240" spans="1:8" s="1" customFormat="1" ht="15" customHeight="1" x14ac:dyDescent="0.2">
      <c r="A240" s="38" t="s">
        <v>160</v>
      </c>
      <c r="B240" s="43" t="s">
        <v>31</v>
      </c>
      <c r="C240" s="20"/>
      <c r="D240" s="20"/>
      <c r="E240" s="20"/>
      <c r="F240" s="40">
        <v>12.5</v>
      </c>
      <c r="G240" s="40">
        <f t="shared" si="4"/>
        <v>15</v>
      </c>
      <c r="H240" s="41"/>
    </row>
    <row r="241" spans="1:19" s="1" customFormat="1" ht="15" customHeight="1" x14ac:dyDescent="0.2">
      <c r="A241" s="38" t="s">
        <v>160</v>
      </c>
      <c r="B241" s="43" t="s">
        <v>27</v>
      </c>
      <c r="C241" s="20"/>
      <c r="D241" s="20"/>
      <c r="E241" s="20"/>
      <c r="F241" s="40">
        <v>16.670000000000002</v>
      </c>
      <c r="G241" s="40">
        <f t="shared" si="4"/>
        <v>20.004000000000001</v>
      </c>
      <c r="H241" s="41"/>
    </row>
    <row r="242" spans="1:19" s="1" customFormat="1" ht="15" customHeight="1" x14ac:dyDescent="0.2">
      <c r="A242" s="38" t="s">
        <v>57</v>
      </c>
      <c r="B242" s="43">
        <v>0.5</v>
      </c>
      <c r="C242" s="20"/>
      <c r="D242" s="20"/>
      <c r="E242" s="20"/>
      <c r="F242" s="40">
        <v>12.5</v>
      </c>
      <c r="G242" s="40">
        <f t="shared" si="4"/>
        <v>15</v>
      </c>
      <c r="H242" s="41"/>
    </row>
    <row r="243" spans="1:19" s="1" customFormat="1" ht="15" customHeight="1" x14ac:dyDescent="0.2">
      <c r="A243" s="38" t="s">
        <v>161</v>
      </c>
      <c r="B243" s="43">
        <v>0.5</v>
      </c>
      <c r="C243" s="20"/>
      <c r="D243" s="20"/>
      <c r="E243" s="20"/>
      <c r="F243" s="40">
        <v>12.5</v>
      </c>
      <c r="G243" s="40">
        <f t="shared" si="4"/>
        <v>15</v>
      </c>
      <c r="H243" s="41"/>
    </row>
    <row r="244" spans="1:19" s="1" customFormat="1" ht="15" customHeight="1" x14ac:dyDescent="0.2">
      <c r="A244" s="38" t="s">
        <v>162</v>
      </c>
      <c r="B244" s="43">
        <v>0.5</v>
      </c>
      <c r="C244" s="20"/>
      <c r="D244" s="20"/>
      <c r="E244" s="20"/>
      <c r="F244" s="40">
        <v>12.5</v>
      </c>
      <c r="G244" s="40">
        <f t="shared" si="4"/>
        <v>15</v>
      </c>
      <c r="H244" s="41"/>
    </row>
    <row r="245" spans="1:19" s="1" customFormat="1" ht="15" customHeight="1" x14ac:dyDescent="0.2">
      <c r="A245" s="45" t="s">
        <v>163</v>
      </c>
      <c r="B245" s="43" t="s">
        <v>31</v>
      </c>
      <c r="C245" s="20"/>
      <c r="D245" s="20"/>
      <c r="E245" s="20"/>
      <c r="F245" s="40">
        <v>12.5</v>
      </c>
      <c r="G245" s="40">
        <f t="shared" si="4"/>
        <v>15</v>
      </c>
      <c r="H245" s="41"/>
    </row>
    <row r="246" spans="1:19" s="1" customFormat="1" ht="15" customHeight="1" x14ac:dyDescent="0.2">
      <c r="A246" s="45" t="s">
        <v>163</v>
      </c>
      <c r="B246" s="43" t="s">
        <v>27</v>
      </c>
      <c r="C246" s="20"/>
      <c r="D246" s="20"/>
      <c r="E246" s="20"/>
      <c r="F246" s="40">
        <v>16.670000000000002</v>
      </c>
      <c r="G246" s="40">
        <f t="shared" si="4"/>
        <v>20.004000000000001</v>
      </c>
      <c r="H246" s="41"/>
    </row>
    <row r="247" spans="1:19" s="1" customFormat="1" ht="15" customHeight="1" x14ac:dyDescent="0.2">
      <c r="A247" s="45" t="s">
        <v>163</v>
      </c>
      <c r="B247" s="43" t="s">
        <v>13</v>
      </c>
      <c r="C247" s="20"/>
      <c r="D247" s="20"/>
      <c r="E247" s="20"/>
      <c r="F247" s="40">
        <v>25</v>
      </c>
      <c r="G247" s="40">
        <f t="shared" si="4"/>
        <v>30</v>
      </c>
      <c r="H247" s="41"/>
    </row>
    <row r="248" spans="1:19" s="1" customFormat="1" ht="15" customHeight="1" x14ac:dyDescent="0.2">
      <c r="A248" s="45" t="s">
        <v>163</v>
      </c>
      <c r="B248" s="43" t="s">
        <v>14</v>
      </c>
      <c r="C248" s="20"/>
      <c r="D248" s="20">
        <v>135890</v>
      </c>
      <c r="E248" s="20"/>
      <c r="F248" s="40">
        <v>29.17</v>
      </c>
      <c r="G248" s="40">
        <f t="shared" si="4"/>
        <v>35.003999999999998</v>
      </c>
      <c r="H248" s="41"/>
      <c r="M248" s="48"/>
      <c r="N248" s="48"/>
      <c r="O248" s="48"/>
      <c r="P248" s="48"/>
      <c r="Q248" s="48"/>
      <c r="R248" s="48"/>
      <c r="S248" s="48"/>
    </row>
    <row r="249" spans="1:19" s="1" customFormat="1" ht="15" customHeight="1" x14ac:dyDescent="0.2">
      <c r="A249" s="46" t="s">
        <v>164</v>
      </c>
      <c r="B249" s="46"/>
      <c r="C249" s="46"/>
      <c r="D249" s="46"/>
      <c r="E249" s="46"/>
      <c r="F249" s="46"/>
      <c r="G249" s="46"/>
      <c r="H249" s="47"/>
      <c r="M249" s="48"/>
      <c r="N249" s="48"/>
      <c r="O249" s="48"/>
      <c r="P249" s="48"/>
      <c r="Q249" s="48"/>
      <c r="R249" s="48"/>
      <c r="S249" s="48"/>
    </row>
    <row r="250" spans="1:19" s="1" customFormat="1" ht="15" customHeight="1" x14ac:dyDescent="0.2">
      <c r="A250" s="45" t="s">
        <v>73</v>
      </c>
      <c r="B250" s="45" t="s">
        <v>165</v>
      </c>
      <c r="C250" s="45"/>
      <c r="D250" s="45">
        <v>18986</v>
      </c>
      <c r="E250" s="45">
        <v>32538</v>
      </c>
      <c r="F250" s="40">
        <v>12.5</v>
      </c>
      <c r="G250" s="40">
        <f>F250*1.2</f>
        <v>15</v>
      </c>
      <c r="H250" s="56"/>
    </row>
    <row r="251" spans="1:19" s="1" customFormat="1" ht="15" customHeight="1" x14ac:dyDescent="0.2">
      <c r="A251" s="45" t="s">
        <v>75</v>
      </c>
      <c r="B251" s="45" t="s">
        <v>165</v>
      </c>
      <c r="C251" s="45"/>
      <c r="D251" s="45">
        <v>18986</v>
      </c>
      <c r="E251" s="45">
        <v>32538</v>
      </c>
      <c r="F251" s="40">
        <v>6.67</v>
      </c>
      <c r="G251" s="40">
        <f>F251*1.2</f>
        <v>8.0039999999999996</v>
      </c>
      <c r="H251" s="56"/>
    </row>
    <row r="252" spans="1:19" s="1" customFormat="1" ht="15" hidden="1" customHeight="1" x14ac:dyDescent="0.2">
      <c r="A252" s="45"/>
      <c r="B252" s="43"/>
      <c r="C252" s="20"/>
      <c r="D252" s="20"/>
      <c r="E252" s="20"/>
      <c r="F252" s="44">
        <f>ROUND(D252*1.3*1.2,-1)</f>
        <v>0</v>
      </c>
      <c r="G252" s="44"/>
      <c r="H252" s="41"/>
    </row>
    <row r="253" spans="1:19" s="58" customFormat="1" ht="15" hidden="1" customHeight="1" x14ac:dyDescent="0.2">
      <c r="A253" s="46" t="s">
        <v>166</v>
      </c>
      <c r="B253" s="46"/>
      <c r="C253" s="46"/>
      <c r="D253" s="46"/>
      <c r="E253" s="46"/>
      <c r="F253" s="46"/>
      <c r="G253" s="46"/>
      <c r="H253" s="47"/>
      <c r="I253" s="57"/>
    </row>
    <row r="254" spans="1:19" s="1" customFormat="1" ht="15" hidden="1" customHeight="1" x14ac:dyDescent="0.2">
      <c r="A254" s="45" t="s">
        <v>124</v>
      </c>
      <c r="B254" s="43">
        <v>2</v>
      </c>
      <c r="C254" s="20">
        <v>1</v>
      </c>
      <c r="D254" s="20">
        <v>22549</v>
      </c>
      <c r="E254" s="20">
        <v>61365</v>
      </c>
      <c r="F254" s="40"/>
      <c r="G254" s="40">
        <f t="shared" ref="G254:G282" si="5">F254*1.2</f>
        <v>0</v>
      </c>
      <c r="H254" s="41"/>
      <c r="I254" s="44"/>
      <c r="M254" s="48"/>
      <c r="N254" s="48"/>
      <c r="O254" s="48"/>
      <c r="P254" s="48"/>
      <c r="Q254" s="48"/>
      <c r="R254" s="48"/>
      <c r="S254" s="48"/>
    </row>
    <row r="255" spans="1:19" s="1" customFormat="1" ht="15" hidden="1" customHeight="1" x14ac:dyDescent="0.2">
      <c r="A255" s="45" t="s">
        <v>124</v>
      </c>
      <c r="B255" s="43">
        <v>3</v>
      </c>
      <c r="C255" s="20">
        <v>2</v>
      </c>
      <c r="D255" s="20">
        <v>41903</v>
      </c>
      <c r="E255" s="20"/>
      <c r="F255" s="40"/>
      <c r="G255" s="40">
        <f t="shared" si="5"/>
        <v>0</v>
      </c>
      <c r="H255" s="41"/>
      <c r="I255" s="44"/>
      <c r="M255" s="48"/>
      <c r="N255" s="48"/>
      <c r="O255" s="48"/>
      <c r="P255" s="48"/>
      <c r="Q255" s="48"/>
      <c r="R255" s="48"/>
      <c r="S255" s="48"/>
    </row>
    <row r="256" spans="1:19" s="1" customFormat="1" ht="15" hidden="1" customHeight="1" x14ac:dyDescent="0.2">
      <c r="A256" s="45" t="s">
        <v>167</v>
      </c>
      <c r="B256" s="43">
        <v>2</v>
      </c>
      <c r="C256" s="20">
        <v>1</v>
      </c>
      <c r="D256" s="20">
        <v>22549</v>
      </c>
      <c r="E256" s="20">
        <v>61365</v>
      </c>
      <c r="F256" s="40"/>
      <c r="G256" s="40">
        <f t="shared" si="5"/>
        <v>0</v>
      </c>
      <c r="H256" s="41"/>
      <c r="I256" s="44"/>
      <c r="M256" s="48"/>
      <c r="N256" s="48"/>
      <c r="O256" s="48"/>
      <c r="P256" s="48"/>
      <c r="Q256" s="48"/>
      <c r="R256" s="48"/>
      <c r="S256" s="48"/>
    </row>
    <row r="257" spans="1:19" s="1" customFormat="1" ht="15" hidden="1" customHeight="1" x14ac:dyDescent="0.2">
      <c r="A257" s="45" t="s">
        <v>168</v>
      </c>
      <c r="B257" s="43">
        <v>2</v>
      </c>
      <c r="C257" s="20">
        <v>1</v>
      </c>
      <c r="D257" s="20">
        <v>41903</v>
      </c>
      <c r="E257" s="20">
        <v>61365</v>
      </c>
      <c r="F257" s="40"/>
      <c r="G257" s="40">
        <f t="shared" si="5"/>
        <v>0</v>
      </c>
      <c r="H257" s="41"/>
      <c r="I257" s="44"/>
      <c r="M257" s="48"/>
      <c r="N257" s="48"/>
      <c r="O257" s="48"/>
      <c r="P257" s="48"/>
      <c r="Q257" s="48"/>
      <c r="R257" s="48"/>
      <c r="S257" s="48"/>
    </row>
    <row r="258" spans="1:19" s="1" customFormat="1" ht="15" hidden="1" customHeight="1" x14ac:dyDescent="0.2">
      <c r="A258" s="45" t="s">
        <v>169</v>
      </c>
      <c r="B258" s="43">
        <v>3</v>
      </c>
      <c r="C258" s="20">
        <v>2</v>
      </c>
      <c r="D258" s="20">
        <v>22549</v>
      </c>
      <c r="E258" s="20">
        <v>149265</v>
      </c>
      <c r="F258" s="40"/>
      <c r="G258" s="40">
        <f t="shared" si="5"/>
        <v>0</v>
      </c>
      <c r="H258" s="41"/>
      <c r="I258" s="44"/>
    </row>
    <row r="259" spans="1:19" s="1" customFormat="1" ht="15" hidden="1" customHeight="1" x14ac:dyDescent="0.2">
      <c r="A259" s="45" t="s">
        <v>168</v>
      </c>
      <c r="B259" s="43">
        <v>3.5</v>
      </c>
      <c r="C259" s="20">
        <v>3</v>
      </c>
      <c r="D259" s="20">
        <v>41903</v>
      </c>
      <c r="E259" s="20">
        <v>174617</v>
      </c>
      <c r="F259" s="40"/>
      <c r="G259" s="40">
        <f t="shared" si="5"/>
        <v>0</v>
      </c>
      <c r="H259" s="41"/>
      <c r="I259" s="44"/>
    </row>
    <row r="260" spans="1:19" s="1" customFormat="1" ht="15" hidden="1" customHeight="1" x14ac:dyDescent="0.2">
      <c r="A260" s="45" t="s">
        <v>170</v>
      </c>
      <c r="B260" s="43">
        <v>2</v>
      </c>
      <c r="C260" s="20">
        <v>1</v>
      </c>
      <c r="D260" s="20">
        <v>22549</v>
      </c>
      <c r="E260" s="20">
        <v>61365</v>
      </c>
      <c r="F260" s="40"/>
      <c r="G260" s="40">
        <f t="shared" si="5"/>
        <v>0</v>
      </c>
      <c r="H260" s="41"/>
      <c r="I260" s="41"/>
    </row>
    <row r="261" spans="1:19" s="1" customFormat="1" ht="15" hidden="1" customHeight="1" x14ac:dyDescent="0.2">
      <c r="A261" s="45" t="s">
        <v>170</v>
      </c>
      <c r="B261" s="43">
        <v>3</v>
      </c>
      <c r="C261" s="20">
        <v>2</v>
      </c>
      <c r="D261" s="20">
        <v>41903</v>
      </c>
      <c r="E261" s="20">
        <v>149265</v>
      </c>
      <c r="F261" s="40"/>
      <c r="G261" s="40">
        <f t="shared" si="5"/>
        <v>0</v>
      </c>
      <c r="H261" s="41"/>
    </row>
    <row r="262" spans="1:19" s="1" customFormat="1" ht="15" hidden="1" customHeight="1" x14ac:dyDescent="0.2">
      <c r="A262" s="45" t="s">
        <v>170</v>
      </c>
      <c r="B262" s="43">
        <v>2</v>
      </c>
      <c r="C262" s="20">
        <v>1</v>
      </c>
      <c r="D262" s="20">
        <v>24301</v>
      </c>
      <c r="E262" s="20"/>
      <c r="F262" s="40"/>
      <c r="G262" s="40">
        <f t="shared" si="5"/>
        <v>0</v>
      </c>
      <c r="H262" s="41"/>
    </row>
    <row r="263" spans="1:19" s="1" customFormat="1" ht="15" hidden="1" customHeight="1" x14ac:dyDescent="0.2">
      <c r="A263" s="45" t="s">
        <v>170</v>
      </c>
      <c r="B263" s="43">
        <v>3</v>
      </c>
      <c r="C263" s="20">
        <v>2</v>
      </c>
      <c r="D263" s="20">
        <v>41903</v>
      </c>
      <c r="E263" s="20"/>
      <c r="F263" s="40"/>
      <c r="G263" s="40">
        <f t="shared" si="5"/>
        <v>0</v>
      </c>
      <c r="H263" s="41"/>
    </row>
    <row r="264" spans="1:19" s="1" customFormat="1" ht="15" hidden="1" customHeight="1" x14ac:dyDescent="0.2">
      <c r="A264" s="45" t="s">
        <v>170</v>
      </c>
      <c r="B264" s="43">
        <v>3</v>
      </c>
      <c r="C264" s="20">
        <v>2</v>
      </c>
      <c r="D264" s="20"/>
      <c r="E264" s="20"/>
      <c r="F264" s="40"/>
      <c r="G264" s="40">
        <f t="shared" si="5"/>
        <v>0</v>
      </c>
      <c r="H264" s="41"/>
    </row>
    <row r="265" spans="1:19" s="1" customFormat="1" ht="15" hidden="1" customHeight="1" x14ac:dyDescent="0.2">
      <c r="A265" s="45" t="s">
        <v>171</v>
      </c>
      <c r="B265" s="43">
        <v>3</v>
      </c>
      <c r="C265" s="20">
        <v>2</v>
      </c>
      <c r="D265" s="20">
        <v>24301</v>
      </c>
      <c r="E265" s="20">
        <v>120678</v>
      </c>
      <c r="F265" s="40"/>
      <c r="G265" s="40">
        <f t="shared" si="5"/>
        <v>0</v>
      </c>
      <c r="H265" s="41"/>
    </row>
    <row r="266" spans="1:19" s="1" customFormat="1" ht="15" hidden="1" customHeight="1" x14ac:dyDescent="0.2">
      <c r="A266" s="45" t="s">
        <v>172</v>
      </c>
      <c r="B266" s="43">
        <v>3</v>
      </c>
      <c r="C266" s="20">
        <v>2</v>
      </c>
      <c r="D266" s="20">
        <v>48637</v>
      </c>
      <c r="E266" s="20"/>
      <c r="F266" s="40"/>
      <c r="G266" s="40">
        <f t="shared" si="5"/>
        <v>0</v>
      </c>
      <c r="H266" s="41"/>
    </row>
    <row r="267" spans="1:19" s="1" customFormat="1" ht="15" hidden="1" customHeight="1" x14ac:dyDescent="0.2">
      <c r="A267" s="45" t="s">
        <v>173</v>
      </c>
      <c r="B267" s="43">
        <v>2</v>
      </c>
      <c r="C267" s="20">
        <v>1</v>
      </c>
      <c r="D267" s="20">
        <v>24301</v>
      </c>
      <c r="E267" s="20"/>
      <c r="F267" s="40"/>
      <c r="G267" s="40">
        <f t="shared" si="5"/>
        <v>0</v>
      </c>
      <c r="H267" s="41"/>
    </row>
    <row r="268" spans="1:19" s="1" customFormat="1" ht="15" hidden="1" customHeight="1" x14ac:dyDescent="0.2">
      <c r="A268" s="45" t="s">
        <v>174</v>
      </c>
      <c r="B268" s="43">
        <v>2</v>
      </c>
      <c r="C268" s="20">
        <v>1</v>
      </c>
      <c r="D268" s="20">
        <v>7762</v>
      </c>
      <c r="E268" s="20"/>
      <c r="F268" s="40"/>
      <c r="G268" s="40">
        <f t="shared" si="5"/>
        <v>0</v>
      </c>
      <c r="H268" s="41"/>
    </row>
    <row r="269" spans="1:19" s="1" customFormat="1" ht="15" hidden="1" customHeight="1" x14ac:dyDescent="0.2">
      <c r="A269" s="45" t="s">
        <v>174</v>
      </c>
      <c r="B269" s="43">
        <v>3</v>
      </c>
      <c r="C269" s="20">
        <v>2</v>
      </c>
      <c r="D269" s="20">
        <v>45231</v>
      </c>
      <c r="E269" s="20"/>
      <c r="F269" s="40"/>
      <c r="G269" s="40">
        <f t="shared" si="5"/>
        <v>0</v>
      </c>
      <c r="H269" s="41"/>
    </row>
    <row r="270" spans="1:19" s="1" customFormat="1" ht="15" hidden="1" customHeight="1" x14ac:dyDescent="0.2">
      <c r="A270" s="45" t="s">
        <v>123</v>
      </c>
      <c r="B270" s="43">
        <v>2</v>
      </c>
      <c r="C270" s="20">
        <v>1</v>
      </c>
      <c r="D270" s="20">
        <v>8450</v>
      </c>
      <c r="E270" s="20">
        <v>61365</v>
      </c>
      <c r="F270" s="40"/>
      <c r="G270" s="40">
        <f t="shared" si="5"/>
        <v>0</v>
      </c>
      <c r="H270" s="41"/>
    </row>
    <row r="271" spans="1:19" s="1" customFormat="1" ht="15" hidden="1" customHeight="1" x14ac:dyDescent="0.2">
      <c r="A271" s="45" t="s">
        <v>123</v>
      </c>
      <c r="B271" s="43">
        <v>3</v>
      </c>
      <c r="C271" s="20">
        <v>2</v>
      </c>
      <c r="D271" s="20">
        <v>45231</v>
      </c>
      <c r="E271" s="20">
        <v>149265</v>
      </c>
      <c r="F271" s="40"/>
      <c r="G271" s="40">
        <f t="shared" si="5"/>
        <v>0</v>
      </c>
      <c r="H271" s="41"/>
    </row>
    <row r="272" spans="1:19" s="1" customFormat="1" ht="15" hidden="1" customHeight="1" x14ac:dyDescent="0.2">
      <c r="A272" s="45" t="s">
        <v>175</v>
      </c>
      <c r="B272" s="43">
        <v>2</v>
      </c>
      <c r="C272" s="20">
        <v>1</v>
      </c>
      <c r="D272" s="20">
        <v>49901</v>
      </c>
      <c r="E272" s="20">
        <v>174617</v>
      </c>
      <c r="F272" s="40"/>
      <c r="G272" s="40">
        <f t="shared" si="5"/>
        <v>0</v>
      </c>
      <c r="H272" s="41"/>
    </row>
    <row r="273" spans="1:8" s="1" customFormat="1" ht="15" hidden="1" customHeight="1" x14ac:dyDescent="0.2">
      <c r="A273" s="45" t="s">
        <v>175</v>
      </c>
      <c r="B273" s="43">
        <v>3</v>
      </c>
      <c r="C273" s="20">
        <v>2</v>
      </c>
      <c r="D273" s="20">
        <v>24945</v>
      </c>
      <c r="E273" s="20">
        <v>120678</v>
      </c>
      <c r="F273" s="40"/>
      <c r="G273" s="40">
        <f t="shared" si="5"/>
        <v>0</v>
      </c>
      <c r="H273" s="41"/>
    </row>
    <row r="274" spans="1:8" s="1" customFormat="1" ht="15" hidden="1" customHeight="1" x14ac:dyDescent="0.2">
      <c r="A274" s="45" t="s">
        <v>172</v>
      </c>
      <c r="B274" s="43">
        <v>2</v>
      </c>
      <c r="C274" s="20">
        <v>1</v>
      </c>
      <c r="D274" s="20">
        <v>45280</v>
      </c>
      <c r="E274" s="20">
        <v>61365</v>
      </c>
      <c r="F274" s="40"/>
      <c r="G274" s="40">
        <f t="shared" si="5"/>
        <v>0</v>
      </c>
      <c r="H274" s="41"/>
    </row>
    <row r="275" spans="1:8" s="1" customFormat="1" ht="15" hidden="1" customHeight="1" x14ac:dyDescent="0.2">
      <c r="A275" s="45" t="s">
        <v>125</v>
      </c>
      <c r="B275" s="43">
        <v>2</v>
      </c>
      <c r="C275" s="20">
        <v>1</v>
      </c>
      <c r="D275" s="20">
        <v>8450</v>
      </c>
      <c r="E275" s="20">
        <v>61365</v>
      </c>
      <c r="F275" s="40"/>
      <c r="G275" s="40">
        <f t="shared" si="5"/>
        <v>0</v>
      </c>
      <c r="H275" s="41"/>
    </row>
    <row r="276" spans="1:8" s="1" customFormat="1" ht="15" hidden="1" customHeight="1" x14ac:dyDescent="0.2">
      <c r="A276" s="45" t="s">
        <v>125</v>
      </c>
      <c r="B276" s="43">
        <v>3</v>
      </c>
      <c r="C276" s="20">
        <v>2</v>
      </c>
      <c r="D276" s="20">
        <v>45231</v>
      </c>
      <c r="E276" s="20">
        <v>149265</v>
      </c>
      <c r="F276" s="40"/>
      <c r="G276" s="40">
        <f t="shared" si="5"/>
        <v>0</v>
      </c>
      <c r="H276" s="41"/>
    </row>
    <row r="277" spans="1:8" s="1" customFormat="1" ht="15" hidden="1" customHeight="1" x14ac:dyDescent="0.2">
      <c r="A277" s="45" t="s">
        <v>176</v>
      </c>
      <c r="B277" s="43">
        <v>2</v>
      </c>
      <c r="C277" s="20">
        <v>1</v>
      </c>
      <c r="D277" s="20">
        <v>12996</v>
      </c>
      <c r="E277" s="20">
        <v>61365</v>
      </c>
      <c r="F277" s="40"/>
      <c r="G277" s="40">
        <f t="shared" si="5"/>
        <v>0</v>
      </c>
      <c r="H277" s="41"/>
    </row>
    <row r="278" spans="1:8" s="1" customFormat="1" ht="15" hidden="1" customHeight="1" x14ac:dyDescent="0.2">
      <c r="A278" s="45" t="s">
        <v>176</v>
      </c>
      <c r="B278" s="43">
        <v>3</v>
      </c>
      <c r="C278" s="20">
        <v>2</v>
      </c>
      <c r="D278" s="20">
        <v>45231</v>
      </c>
      <c r="E278" s="20"/>
      <c r="F278" s="40"/>
      <c r="G278" s="40">
        <f t="shared" si="5"/>
        <v>0</v>
      </c>
      <c r="H278" s="41"/>
    </row>
    <row r="279" spans="1:8" s="1" customFormat="1" ht="15" hidden="1" customHeight="1" x14ac:dyDescent="0.2">
      <c r="A279" s="45" t="s">
        <v>176</v>
      </c>
      <c r="B279" s="43">
        <v>3</v>
      </c>
      <c r="C279" s="20">
        <v>2</v>
      </c>
      <c r="D279" s="20">
        <v>45280</v>
      </c>
      <c r="E279" s="20"/>
      <c r="F279" s="40"/>
      <c r="G279" s="40">
        <f t="shared" si="5"/>
        <v>0</v>
      </c>
      <c r="H279" s="41"/>
    </row>
    <row r="280" spans="1:8" s="1" customFormat="1" ht="15" hidden="1" customHeight="1" x14ac:dyDescent="0.2">
      <c r="A280" s="45" t="s">
        <v>176</v>
      </c>
      <c r="B280" s="43">
        <v>2</v>
      </c>
      <c r="C280" s="20">
        <v>1</v>
      </c>
      <c r="D280" s="20">
        <v>12996</v>
      </c>
      <c r="E280" s="20"/>
      <c r="F280" s="40"/>
      <c r="G280" s="40">
        <f t="shared" si="5"/>
        <v>0</v>
      </c>
      <c r="H280" s="41"/>
    </row>
    <row r="281" spans="1:8" s="1" customFormat="1" ht="15" hidden="1" customHeight="1" x14ac:dyDescent="0.2">
      <c r="A281" s="45" t="s">
        <v>176</v>
      </c>
      <c r="B281" s="43">
        <v>3</v>
      </c>
      <c r="C281" s="20">
        <v>2</v>
      </c>
      <c r="D281" s="20">
        <v>16927</v>
      </c>
      <c r="E281" s="20"/>
      <c r="F281" s="40"/>
      <c r="G281" s="40">
        <f t="shared" si="5"/>
        <v>0</v>
      </c>
      <c r="H281" s="41"/>
    </row>
    <row r="282" spans="1:8" s="1" customFormat="1" ht="15" hidden="1" customHeight="1" x14ac:dyDescent="0.2">
      <c r="A282" s="45" t="s">
        <v>176</v>
      </c>
      <c r="B282" s="43">
        <v>3</v>
      </c>
      <c r="C282" s="20">
        <v>2</v>
      </c>
      <c r="D282" s="20"/>
      <c r="E282" s="20">
        <v>120678</v>
      </c>
      <c r="F282" s="40"/>
      <c r="G282" s="40">
        <f t="shared" si="5"/>
        <v>0</v>
      </c>
      <c r="H282" s="41"/>
    </row>
    <row r="283" spans="1:8" s="1" customFormat="1" ht="15" hidden="1" customHeight="1" x14ac:dyDescent="0.2">
      <c r="A283" s="49" t="s">
        <v>177</v>
      </c>
      <c r="B283" s="43"/>
      <c r="C283" s="20"/>
      <c r="D283" s="20"/>
      <c r="E283" s="20"/>
      <c r="F283" s="40"/>
      <c r="G283" s="40"/>
      <c r="H283" s="41"/>
    </row>
    <row r="284" spans="1:8" s="1" customFormat="1" ht="15" hidden="1" customHeight="1" x14ac:dyDescent="0.2">
      <c r="A284" s="45" t="s">
        <v>178</v>
      </c>
      <c r="B284" s="43">
        <v>2</v>
      </c>
      <c r="C284" s="20">
        <v>1</v>
      </c>
      <c r="D284" s="20">
        <v>8496</v>
      </c>
      <c r="E284" s="20">
        <v>74340</v>
      </c>
      <c r="F284" s="40"/>
      <c r="G284" s="40">
        <f t="shared" ref="G284:G300" si="6">F284*1.2</f>
        <v>0</v>
      </c>
      <c r="H284" s="41"/>
    </row>
    <row r="285" spans="1:8" s="1" customFormat="1" ht="15" hidden="1" customHeight="1" x14ac:dyDescent="0.2">
      <c r="A285" s="45" t="s">
        <v>178</v>
      </c>
      <c r="B285" s="43">
        <v>3</v>
      </c>
      <c r="C285" s="20">
        <v>2</v>
      </c>
      <c r="D285" s="20">
        <v>47478</v>
      </c>
      <c r="E285" s="20"/>
      <c r="F285" s="40"/>
      <c r="G285" s="40">
        <f t="shared" si="6"/>
        <v>0</v>
      </c>
      <c r="H285" s="41"/>
    </row>
    <row r="286" spans="1:8" s="1" customFormat="1" ht="15" hidden="1" customHeight="1" x14ac:dyDescent="0.2">
      <c r="A286" s="45" t="s">
        <v>179</v>
      </c>
      <c r="B286" s="43">
        <v>2</v>
      </c>
      <c r="C286" s="20">
        <v>1</v>
      </c>
      <c r="D286" s="20">
        <v>24301</v>
      </c>
      <c r="E286" s="20">
        <v>64891</v>
      </c>
      <c r="F286" s="40"/>
      <c r="G286" s="40">
        <f t="shared" si="6"/>
        <v>0</v>
      </c>
      <c r="H286" s="41"/>
    </row>
    <row r="287" spans="1:8" s="1" customFormat="1" ht="15" hidden="1" customHeight="1" x14ac:dyDescent="0.2">
      <c r="A287" s="45" t="s">
        <v>179</v>
      </c>
      <c r="B287" s="43">
        <v>3</v>
      </c>
      <c r="C287" s="20">
        <v>2</v>
      </c>
      <c r="D287" s="20">
        <v>47478</v>
      </c>
      <c r="E287" s="20">
        <v>156620</v>
      </c>
      <c r="F287" s="40"/>
      <c r="G287" s="40">
        <f t="shared" si="6"/>
        <v>0</v>
      </c>
      <c r="H287" s="41"/>
    </row>
    <row r="288" spans="1:8" s="1" customFormat="1" ht="15" hidden="1" customHeight="1" x14ac:dyDescent="0.2">
      <c r="A288" s="45"/>
      <c r="B288" s="43">
        <v>2</v>
      </c>
      <c r="C288" s="20">
        <v>1</v>
      </c>
      <c r="D288" s="20">
        <v>8496</v>
      </c>
      <c r="E288" s="20">
        <v>64891</v>
      </c>
      <c r="F288" s="40"/>
      <c r="G288" s="40">
        <f t="shared" si="6"/>
        <v>0</v>
      </c>
      <c r="H288" s="41"/>
    </row>
    <row r="289" spans="1:8" s="1" customFormat="1" ht="15" hidden="1" customHeight="1" x14ac:dyDescent="0.2">
      <c r="A289" s="45"/>
      <c r="B289" s="43">
        <v>2</v>
      </c>
      <c r="C289" s="20">
        <v>1</v>
      </c>
      <c r="D289" s="20">
        <v>47478</v>
      </c>
      <c r="E289" s="20"/>
      <c r="F289" s="40"/>
      <c r="G289" s="40">
        <f t="shared" si="6"/>
        <v>0</v>
      </c>
      <c r="H289" s="41"/>
    </row>
    <row r="290" spans="1:8" s="1" customFormat="1" ht="15" hidden="1" customHeight="1" x14ac:dyDescent="0.2">
      <c r="A290" s="45"/>
      <c r="B290" s="43">
        <v>2</v>
      </c>
      <c r="C290" s="20">
        <v>1</v>
      </c>
      <c r="D290" s="20">
        <v>8496</v>
      </c>
      <c r="E290" s="20">
        <v>64891</v>
      </c>
      <c r="F290" s="40"/>
      <c r="G290" s="40">
        <f t="shared" si="6"/>
        <v>0</v>
      </c>
      <c r="H290" s="41"/>
    </row>
    <row r="291" spans="1:8" s="1" customFormat="1" ht="15" hidden="1" customHeight="1" x14ac:dyDescent="0.2">
      <c r="A291" s="45"/>
      <c r="B291" s="43">
        <v>2</v>
      </c>
      <c r="C291" s="20">
        <v>1</v>
      </c>
      <c r="D291" s="20">
        <v>47478</v>
      </c>
      <c r="E291" s="20">
        <v>124999</v>
      </c>
      <c r="F291" s="40"/>
      <c r="G291" s="40">
        <f t="shared" si="6"/>
        <v>0</v>
      </c>
      <c r="H291" s="41"/>
    </row>
    <row r="292" spans="1:8" s="1" customFormat="1" ht="15" hidden="1" customHeight="1" x14ac:dyDescent="0.2">
      <c r="A292" s="45"/>
      <c r="B292" s="43">
        <v>2</v>
      </c>
      <c r="C292" s="20">
        <v>1</v>
      </c>
      <c r="D292" s="20">
        <v>15613</v>
      </c>
      <c r="E292" s="20">
        <v>64891</v>
      </c>
      <c r="F292" s="40"/>
      <c r="G292" s="40">
        <f t="shared" si="6"/>
        <v>0</v>
      </c>
      <c r="H292" s="41"/>
    </row>
    <row r="293" spans="1:8" s="1" customFormat="1" ht="15" hidden="1" customHeight="1" x14ac:dyDescent="0.2">
      <c r="A293" s="45"/>
      <c r="B293" s="43">
        <v>2</v>
      </c>
      <c r="C293" s="20">
        <v>1</v>
      </c>
      <c r="D293" s="20">
        <v>47478</v>
      </c>
      <c r="E293" s="20">
        <v>124999</v>
      </c>
      <c r="F293" s="40"/>
      <c r="G293" s="40">
        <f t="shared" si="6"/>
        <v>0</v>
      </c>
      <c r="H293" s="41"/>
    </row>
    <row r="294" spans="1:8" s="1" customFormat="1" ht="15" hidden="1" customHeight="1" x14ac:dyDescent="0.2">
      <c r="A294" s="45"/>
      <c r="B294" s="43">
        <v>2</v>
      </c>
      <c r="C294" s="20">
        <v>1</v>
      </c>
      <c r="D294" s="20">
        <v>15540</v>
      </c>
      <c r="E294" s="20">
        <v>64891</v>
      </c>
      <c r="F294" s="40"/>
      <c r="G294" s="40">
        <f t="shared" si="6"/>
        <v>0</v>
      </c>
      <c r="H294" s="24"/>
    </row>
    <row r="295" spans="1:8" s="1" customFormat="1" ht="15" hidden="1" customHeight="1" x14ac:dyDescent="0.2">
      <c r="A295" s="45"/>
      <c r="B295" s="43">
        <v>2</v>
      </c>
      <c r="C295" s="20">
        <v>1</v>
      </c>
      <c r="D295" s="20">
        <v>47478</v>
      </c>
      <c r="E295" s="20">
        <v>124999</v>
      </c>
      <c r="F295" s="40"/>
      <c r="G295" s="40">
        <f t="shared" si="6"/>
        <v>0</v>
      </c>
      <c r="H295" s="24"/>
    </row>
    <row r="296" spans="1:8" s="1" customFormat="1" ht="15" hidden="1" customHeight="1" x14ac:dyDescent="0.2">
      <c r="A296" s="45"/>
      <c r="B296" s="43">
        <v>2</v>
      </c>
      <c r="C296" s="20">
        <v>1</v>
      </c>
      <c r="D296" s="20"/>
      <c r="E296" s="20"/>
      <c r="F296" s="40"/>
      <c r="G296" s="40">
        <f t="shared" si="6"/>
        <v>0</v>
      </c>
      <c r="H296" s="24"/>
    </row>
    <row r="297" spans="1:8" s="1" customFormat="1" ht="15" hidden="1" customHeight="1" x14ac:dyDescent="0.2">
      <c r="A297" s="45"/>
      <c r="B297" s="43">
        <v>3</v>
      </c>
      <c r="C297" s="20">
        <v>2</v>
      </c>
      <c r="D297" s="20"/>
      <c r="E297" s="20"/>
      <c r="F297" s="40"/>
      <c r="G297" s="40">
        <f t="shared" si="6"/>
        <v>0</v>
      </c>
      <c r="H297" s="24"/>
    </row>
    <row r="298" spans="1:8" s="1" customFormat="1" ht="15" hidden="1" customHeight="1" x14ac:dyDescent="0.2">
      <c r="A298" s="45"/>
      <c r="B298" s="43">
        <v>3</v>
      </c>
      <c r="C298" s="20">
        <v>2</v>
      </c>
      <c r="D298" s="20"/>
      <c r="E298" s="20"/>
      <c r="F298" s="40"/>
      <c r="G298" s="40">
        <f t="shared" si="6"/>
        <v>0</v>
      </c>
      <c r="H298" s="24"/>
    </row>
    <row r="299" spans="1:8" s="1" customFormat="1" ht="15" hidden="1" customHeight="1" x14ac:dyDescent="0.2">
      <c r="A299" s="45" t="s">
        <v>180</v>
      </c>
      <c r="B299" s="43">
        <v>2</v>
      </c>
      <c r="C299" s="20">
        <v>1</v>
      </c>
      <c r="D299" s="20">
        <v>27947</v>
      </c>
      <c r="E299" s="20">
        <v>64891</v>
      </c>
      <c r="F299" s="40"/>
      <c r="G299" s="40">
        <f t="shared" si="6"/>
        <v>0</v>
      </c>
      <c r="H299" s="24"/>
    </row>
    <row r="300" spans="1:8" s="1" customFormat="1" ht="15" hidden="1" customHeight="1" x14ac:dyDescent="0.2">
      <c r="A300" s="45" t="s">
        <v>180</v>
      </c>
      <c r="B300" s="43">
        <v>3</v>
      </c>
      <c r="C300" s="20">
        <v>2</v>
      </c>
      <c r="D300" s="20">
        <v>47478</v>
      </c>
      <c r="E300" s="20">
        <v>120678</v>
      </c>
      <c r="F300" s="40"/>
      <c r="G300" s="40">
        <f t="shared" si="6"/>
        <v>0</v>
      </c>
      <c r="H300" s="24"/>
    </row>
    <row r="301" spans="1:8" s="1" customFormat="1" ht="15" customHeight="1" x14ac:dyDescent="0.2">
      <c r="A301" s="49" t="s">
        <v>181</v>
      </c>
      <c r="B301" s="20"/>
      <c r="C301" s="20"/>
      <c r="D301" s="20"/>
      <c r="E301" s="20"/>
      <c r="F301" s="44"/>
      <c r="G301" s="40"/>
      <c r="H301" s="24"/>
    </row>
    <row r="302" spans="1:8" s="1" customFormat="1" ht="15" customHeight="1" x14ac:dyDescent="0.2">
      <c r="A302" s="45" t="s">
        <v>105</v>
      </c>
      <c r="B302" s="20" t="s">
        <v>88</v>
      </c>
      <c r="C302" s="20"/>
      <c r="D302" s="20">
        <v>13888</v>
      </c>
      <c r="E302" s="20">
        <v>31775</v>
      </c>
      <c r="F302" s="40">
        <v>6.67</v>
      </c>
      <c r="G302" s="40">
        <v>10</v>
      </c>
      <c r="H302" s="24"/>
    </row>
    <row r="303" spans="1:8" s="1" customFormat="1" ht="15" customHeight="1" x14ac:dyDescent="0.2">
      <c r="A303" s="45" t="s">
        <v>77</v>
      </c>
      <c r="B303" s="20" t="s">
        <v>88</v>
      </c>
      <c r="C303" s="20"/>
      <c r="D303" s="20">
        <v>13888</v>
      </c>
      <c r="E303" s="20">
        <v>31775</v>
      </c>
      <c r="F303" s="40">
        <v>10</v>
      </c>
      <c r="G303" s="40">
        <f t="shared" ref="G303:G325" si="7">F303*1.2</f>
        <v>12</v>
      </c>
      <c r="H303" s="24"/>
    </row>
    <row r="304" spans="1:8" s="1" customFormat="1" ht="15" customHeight="1" x14ac:dyDescent="0.2">
      <c r="A304" s="45" t="s">
        <v>79</v>
      </c>
      <c r="B304" s="20" t="s">
        <v>88</v>
      </c>
      <c r="C304" s="20"/>
      <c r="D304" s="20">
        <v>13888</v>
      </c>
      <c r="E304" s="20">
        <v>31775</v>
      </c>
      <c r="F304" s="40">
        <v>10</v>
      </c>
      <c r="G304" s="40">
        <f t="shared" si="7"/>
        <v>12</v>
      </c>
      <c r="H304" s="24"/>
    </row>
    <row r="305" spans="1:16" s="1" customFormat="1" ht="15" customHeight="1" x14ac:dyDescent="0.2">
      <c r="A305" s="45" t="s">
        <v>82</v>
      </c>
      <c r="B305" s="20" t="s">
        <v>88</v>
      </c>
      <c r="C305" s="20"/>
      <c r="D305" s="20">
        <v>11436</v>
      </c>
      <c r="E305" s="20">
        <v>31775</v>
      </c>
      <c r="F305" s="40">
        <v>10</v>
      </c>
      <c r="G305" s="40">
        <f t="shared" si="7"/>
        <v>12</v>
      </c>
      <c r="H305" s="24"/>
    </row>
    <row r="306" spans="1:16" s="1" customFormat="1" ht="15" customHeight="1" x14ac:dyDescent="0.2">
      <c r="A306" s="45" t="s">
        <v>182</v>
      </c>
      <c r="B306" s="20" t="s">
        <v>88</v>
      </c>
      <c r="C306" s="20"/>
      <c r="D306" s="20"/>
      <c r="E306" s="20"/>
      <c r="F306" s="40">
        <v>10</v>
      </c>
      <c r="G306" s="40">
        <f t="shared" si="7"/>
        <v>12</v>
      </c>
      <c r="H306" s="24"/>
    </row>
    <row r="307" spans="1:16" s="1" customFormat="1" ht="15" customHeight="1" x14ac:dyDescent="0.2">
      <c r="A307" s="45" t="s">
        <v>183</v>
      </c>
      <c r="B307" s="20" t="s">
        <v>88</v>
      </c>
      <c r="C307" s="20"/>
      <c r="D307" s="20"/>
      <c r="E307" s="20"/>
      <c r="F307" s="40">
        <v>8.33</v>
      </c>
      <c r="G307" s="40">
        <f t="shared" si="7"/>
        <v>9.9960000000000004</v>
      </c>
      <c r="H307" s="24"/>
    </row>
    <row r="308" spans="1:16" s="1" customFormat="1" ht="15" customHeight="1" x14ac:dyDescent="0.2">
      <c r="A308" s="45" t="s">
        <v>89</v>
      </c>
      <c r="B308" s="20" t="s">
        <v>88</v>
      </c>
      <c r="C308" s="20"/>
      <c r="D308" s="20">
        <v>6209</v>
      </c>
      <c r="E308" s="20">
        <v>31775</v>
      </c>
      <c r="F308" s="40">
        <v>6.67</v>
      </c>
      <c r="G308" s="40">
        <f t="shared" si="7"/>
        <v>8.0039999999999996</v>
      </c>
      <c r="H308" s="24"/>
    </row>
    <row r="309" spans="1:16" s="1" customFormat="1" ht="15" customHeight="1" x14ac:dyDescent="0.2">
      <c r="A309" s="45" t="s">
        <v>93</v>
      </c>
      <c r="B309" s="20" t="s">
        <v>88</v>
      </c>
      <c r="C309" s="20"/>
      <c r="D309" s="20"/>
      <c r="E309" s="20"/>
      <c r="F309" s="40">
        <v>6.67</v>
      </c>
      <c r="G309" s="40">
        <f t="shared" si="7"/>
        <v>8.0039999999999996</v>
      </c>
      <c r="H309" s="24"/>
    </row>
    <row r="310" spans="1:16" s="1" customFormat="1" ht="15" customHeight="1" x14ac:dyDescent="0.2">
      <c r="A310" s="45" t="s">
        <v>184</v>
      </c>
      <c r="B310" s="20" t="s">
        <v>88</v>
      </c>
      <c r="C310" s="20"/>
      <c r="D310" s="20">
        <v>18312</v>
      </c>
      <c r="E310" s="20">
        <v>31775</v>
      </c>
      <c r="F310" s="40">
        <v>10</v>
      </c>
      <c r="G310" s="40">
        <f t="shared" si="7"/>
        <v>12</v>
      </c>
      <c r="H310" s="24"/>
    </row>
    <row r="311" spans="1:16" s="1" customFormat="1" ht="15" customHeight="1" x14ac:dyDescent="0.2">
      <c r="A311" s="45" t="s">
        <v>87</v>
      </c>
      <c r="B311" s="20" t="s">
        <v>88</v>
      </c>
      <c r="C311" s="20"/>
      <c r="D311" s="20">
        <v>13888</v>
      </c>
      <c r="E311" s="20">
        <v>31775</v>
      </c>
      <c r="F311" s="40">
        <v>6.67</v>
      </c>
      <c r="G311" s="40">
        <f t="shared" si="7"/>
        <v>8.0039999999999996</v>
      </c>
      <c r="H311" s="24"/>
    </row>
    <row r="312" spans="1:16" s="1" customFormat="1" ht="15" hidden="1" customHeight="1" x14ac:dyDescent="0.2">
      <c r="A312" s="45" t="s">
        <v>185</v>
      </c>
      <c r="B312" s="20" t="s">
        <v>88</v>
      </c>
      <c r="C312" s="20"/>
      <c r="D312" s="20">
        <v>13888</v>
      </c>
      <c r="E312" s="20"/>
      <c r="F312" s="40">
        <v>4.75</v>
      </c>
      <c r="G312" s="40">
        <f t="shared" si="7"/>
        <v>5.7</v>
      </c>
      <c r="H312" s="24"/>
    </row>
    <row r="313" spans="1:16" s="1" customFormat="1" ht="15" hidden="1" customHeight="1" x14ac:dyDescent="0.2">
      <c r="A313" s="45" t="s">
        <v>92</v>
      </c>
      <c r="B313" s="20" t="s">
        <v>88</v>
      </c>
      <c r="C313" s="20"/>
      <c r="D313" s="20">
        <v>13264</v>
      </c>
      <c r="E313" s="20"/>
      <c r="F313" s="40">
        <v>4.75</v>
      </c>
      <c r="G313" s="40">
        <f t="shared" si="7"/>
        <v>5.7</v>
      </c>
      <c r="H313" s="24"/>
    </row>
    <row r="314" spans="1:16" s="1" customFormat="1" ht="15" customHeight="1" x14ac:dyDescent="0.2">
      <c r="A314" s="45" t="s">
        <v>91</v>
      </c>
      <c r="B314" s="20" t="s">
        <v>88</v>
      </c>
      <c r="C314" s="20"/>
      <c r="D314" s="20">
        <v>13888</v>
      </c>
      <c r="E314" s="20">
        <v>31775</v>
      </c>
      <c r="F314" s="40">
        <v>8.33</v>
      </c>
      <c r="G314" s="40">
        <f t="shared" si="7"/>
        <v>9.9960000000000004</v>
      </c>
      <c r="H314" s="24"/>
    </row>
    <row r="315" spans="1:16" s="1" customFormat="1" ht="15" customHeight="1" x14ac:dyDescent="0.2">
      <c r="A315" s="45" t="s">
        <v>186</v>
      </c>
      <c r="B315" s="20" t="s">
        <v>88</v>
      </c>
      <c r="C315" s="20"/>
      <c r="D315" s="20"/>
      <c r="E315" s="20"/>
      <c r="F315" s="40">
        <v>8.33</v>
      </c>
      <c r="G315" s="40">
        <f t="shared" si="7"/>
        <v>9.9960000000000004</v>
      </c>
      <c r="H315" s="24"/>
    </row>
    <row r="316" spans="1:16" s="1" customFormat="1" ht="15" customHeight="1" x14ac:dyDescent="0.2">
      <c r="A316" s="45" t="s">
        <v>187</v>
      </c>
      <c r="B316" s="20" t="s">
        <v>88</v>
      </c>
      <c r="C316" s="20"/>
      <c r="D316" s="20"/>
      <c r="E316" s="20"/>
      <c r="F316" s="40">
        <v>8.33</v>
      </c>
      <c r="G316" s="40">
        <f t="shared" si="7"/>
        <v>9.9960000000000004</v>
      </c>
      <c r="H316" s="24"/>
    </row>
    <row r="317" spans="1:16" s="1" customFormat="1" ht="15" customHeight="1" x14ac:dyDescent="0.2">
      <c r="A317" s="45" t="s">
        <v>107</v>
      </c>
      <c r="B317" s="20" t="s">
        <v>88</v>
      </c>
      <c r="C317" s="20"/>
      <c r="D317" s="20">
        <v>13264</v>
      </c>
      <c r="E317" s="20">
        <v>31775</v>
      </c>
      <c r="F317" s="40">
        <v>6.67</v>
      </c>
      <c r="G317" s="40">
        <f t="shared" si="7"/>
        <v>8.0039999999999996</v>
      </c>
      <c r="H317" s="24"/>
    </row>
    <row r="318" spans="1:16" s="1" customFormat="1" ht="15" customHeight="1" x14ac:dyDescent="0.2">
      <c r="A318" s="45" t="s">
        <v>97</v>
      </c>
      <c r="B318" s="20" t="s">
        <v>88</v>
      </c>
      <c r="C318" s="20"/>
      <c r="D318" s="20">
        <v>6209</v>
      </c>
      <c r="E318" s="20">
        <v>31775</v>
      </c>
      <c r="F318" s="40">
        <v>8.33</v>
      </c>
      <c r="G318" s="40">
        <f t="shared" si="7"/>
        <v>9.9960000000000004</v>
      </c>
      <c r="H318" s="24"/>
    </row>
    <row r="319" spans="1:16" s="1" customFormat="1" ht="15" customHeight="1" x14ac:dyDescent="0.2">
      <c r="A319" s="45" t="s">
        <v>188</v>
      </c>
      <c r="B319" s="20" t="s">
        <v>88</v>
      </c>
      <c r="C319" s="20"/>
      <c r="D319" s="20">
        <v>13779</v>
      </c>
      <c r="E319" s="20">
        <v>31775</v>
      </c>
      <c r="F319" s="40">
        <v>8.33</v>
      </c>
      <c r="G319" s="40">
        <f t="shared" si="7"/>
        <v>9.9960000000000004</v>
      </c>
      <c r="H319" s="24"/>
    </row>
    <row r="320" spans="1:16" s="1" customFormat="1" ht="15" customHeight="1" x14ac:dyDescent="0.2">
      <c r="A320" s="45" t="s">
        <v>98</v>
      </c>
      <c r="B320" s="20" t="s">
        <v>88</v>
      </c>
      <c r="C320" s="20"/>
      <c r="D320" s="20">
        <v>4957</v>
      </c>
      <c r="E320" s="20">
        <v>31775</v>
      </c>
      <c r="F320" s="40">
        <v>8.33</v>
      </c>
      <c r="G320" s="40">
        <f t="shared" si="7"/>
        <v>9.9960000000000004</v>
      </c>
      <c r="H320" s="24"/>
      <c r="K320" s="59"/>
      <c r="L320" s="59"/>
      <c r="M320" s="59"/>
      <c r="N320" s="59"/>
      <c r="O320" s="59"/>
      <c r="P320" s="59"/>
    </row>
    <row r="321" spans="1:16" s="1" customFormat="1" ht="15" hidden="1" customHeight="1" x14ac:dyDescent="0.2">
      <c r="A321" s="45" t="s">
        <v>95</v>
      </c>
      <c r="B321" s="20" t="s">
        <v>88</v>
      </c>
      <c r="C321" s="20"/>
      <c r="D321" s="20">
        <v>4957</v>
      </c>
      <c r="E321" s="20">
        <v>36085</v>
      </c>
      <c r="F321" s="40">
        <v>4.75</v>
      </c>
      <c r="G321" s="40">
        <f t="shared" si="7"/>
        <v>5.7</v>
      </c>
      <c r="H321" s="24"/>
      <c r="K321" s="59"/>
      <c r="L321" s="59"/>
      <c r="M321" s="59"/>
      <c r="N321" s="59"/>
      <c r="O321" s="59"/>
      <c r="P321" s="59"/>
    </row>
    <row r="322" spans="1:16" s="1" customFormat="1" ht="15" customHeight="1" x14ac:dyDescent="0.2">
      <c r="A322" s="45" t="s">
        <v>189</v>
      </c>
      <c r="B322" s="20" t="s">
        <v>88</v>
      </c>
      <c r="C322" s="20"/>
      <c r="D322" s="20">
        <v>4957</v>
      </c>
      <c r="E322" s="20">
        <v>31775</v>
      </c>
      <c r="F322" s="40">
        <v>6.67</v>
      </c>
      <c r="G322" s="40">
        <f t="shared" si="7"/>
        <v>8.0039999999999996</v>
      </c>
      <c r="H322" s="24"/>
    </row>
    <row r="323" spans="1:16" s="1" customFormat="1" ht="15" customHeight="1" x14ac:dyDescent="0.2">
      <c r="A323" s="45" t="s">
        <v>190</v>
      </c>
      <c r="B323" s="20" t="s">
        <v>88</v>
      </c>
      <c r="C323" s="20"/>
      <c r="D323" s="20">
        <v>4957</v>
      </c>
      <c r="E323" s="20"/>
      <c r="F323" s="40">
        <v>6.67</v>
      </c>
      <c r="G323" s="40">
        <f t="shared" si="7"/>
        <v>8.0039999999999996</v>
      </c>
      <c r="H323" s="24"/>
    </row>
    <row r="324" spans="1:16" s="1" customFormat="1" ht="15" customHeight="1" x14ac:dyDescent="0.2">
      <c r="A324" s="45" t="s">
        <v>114</v>
      </c>
      <c r="B324" s="20" t="s">
        <v>88</v>
      </c>
      <c r="C324" s="20"/>
      <c r="D324" s="20">
        <v>23146</v>
      </c>
      <c r="E324" s="20">
        <v>31775</v>
      </c>
      <c r="F324" s="40">
        <v>6.67</v>
      </c>
      <c r="G324" s="40">
        <f t="shared" si="7"/>
        <v>8.0039999999999996</v>
      </c>
      <c r="H324" s="24"/>
    </row>
    <row r="325" spans="1:16" s="1" customFormat="1" ht="15" customHeight="1" x14ac:dyDescent="0.2">
      <c r="A325" s="45" t="s">
        <v>99</v>
      </c>
      <c r="B325" s="20" t="s">
        <v>88</v>
      </c>
      <c r="C325" s="20"/>
      <c r="D325" s="20">
        <v>17800</v>
      </c>
      <c r="E325" s="20">
        <v>31775</v>
      </c>
      <c r="F325" s="40">
        <v>8.33</v>
      </c>
      <c r="G325" s="40">
        <f t="shared" si="7"/>
        <v>9.9960000000000004</v>
      </c>
      <c r="H325" s="24"/>
    </row>
    <row r="326" spans="1:16" s="1" customFormat="1" ht="15" hidden="1" customHeight="1" x14ac:dyDescent="0.2">
      <c r="A326" s="45" t="s">
        <v>101</v>
      </c>
      <c r="B326" s="20"/>
      <c r="C326" s="20"/>
      <c r="D326" s="20">
        <v>11436</v>
      </c>
      <c r="E326" s="20">
        <v>31775</v>
      </c>
      <c r="F326" s="40">
        <v>2.42</v>
      </c>
      <c r="G326" s="40">
        <f>F326*1.7114*1.2</f>
        <v>4.9699055999999997</v>
      </c>
      <c r="H326" s="24"/>
    </row>
    <row r="327" spans="1:16" s="1" customFormat="1" ht="15" hidden="1" customHeight="1" x14ac:dyDescent="0.2">
      <c r="A327" s="45" t="s">
        <v>191</v>
      </c>
      <c r="B327" s="20" t="s">
        <v>88</v>
      </c>
      <c r="C327" s="20"/>
      <c r="D327" s="20">
        <v>6209</v>
      </c>
      <c r="E327" s="20"/>
      <c r="F327" s="40">
        <v>2.42</v>
      </c>
      <c r="G327" s="40">
        <f>F327*1.7114*1.2</f>
        <v>4.9699055999999997</v>
      </c>
      <c r="H327" s="24"/>
    </row>
    <row r="328" spans="1:16" s="1" customFormat="1" ht="15" hidden="1" customHeight="1" x14ac:dyDescent="0.2">
      <c r="A328" s="45" t="s">
        <v>104</v>
      </c>
      <c r="B328" s="20" t="s">
        <v>88</v>
      </c>
      <c r="C328" s="20"/>
      <c r="D328" s="20">
        <v>13779</v>
      </c>
      <c r="E328" s="20"/>
      <c r="F328" s="40">
        <v>2.42</v>
      </c>
      <c r="G328" s="40">
        <f>F328*1.7114*1.2</f>
        <v>4.9699055999999997</v>
      </c>
      <c r="H328" s="24"/>
      <c r="I328" s="4"/>
    </row>
    <row r="329" spans="1:16" s="1" customFormat="1" ht="15" customHeight="1" x14ac:dyDescent="0.2">
      <c r="A329" s="45" t="s">
        <v>192</v>
      </c>
      <c r="B329" s="20" t="s">
        <v>88</v>
      </c>
      <c r="C329" s="20"/>
      <c r="D329" s="20"/>
      <c r="E329" s="20"/>
      <c r="F329" s="40">
        <v>10</v>
      </c>
      <c r="G329" s="40">
        <f t="shared" ref="G329:G337" si="8">F329*1.2</f>
        <v>12</v>
      </c>
      <c r="H329" s="24"/>
      <c r="I329" s="4"/>
    </row>
    <row r="330" spans="1:16" s="1" customFormat="1" ht="15" customHeight="1" x14ac:dyDescent="0.2">
      <c r="A330" s="45" t="s">
        <v>116</v>
      </c>
      <c r="B330" s="20" t="s">
        <v>88</v>
      </c>
      <c r="C330" s="20"/>
      <c r="D330" s="20">
        <v>4957</v>
      </c>
      <c r="E330" s="20">
        <v>31775</v>
      </c>
      <c r="F330" s="40">
        <v>6.67</v>
      </c>
      <c r="G330" s="40">
        <f t="shared" si="8"/>
        <v>8.0039999999999996</v>
      </c>
      <c r="H330" s="24"/>
      <c r="I330" s="4"/>
    </row>
    <row r="331" spans="1:16" s="1" customFormat="1" ht="15" customHeight="1" x14ac:dyDescent="0.2">
      <c r="A331" s="45" t="s">
        <v>108</v>
      </c>
      <c r="B331" s="20" t="s">
        <v>193</v>
      </c>
      <c r="C331" s="20"/>
      <c r="D331" s="20">
        <v>11604</v>
      </c>
      <c r="E331" s="20">
        <v>31775</v>
      </c>
      <c r="F331" s="40">
        <v>6.67</v>
      </c>
      <c r="G331" s="40">
        <f t="shared" si="8"/>
        <v>8.0039999999999996</v>
      </c>
      <c r="H331" s="24"/>
      <c r="I331" s="4" t="s">
        <v>0</v>
      </c>
    </row>
    <row r="332" spans="1:16" s="1" customFormat="1" ht="15" customHeight="1" x14ac:dyDescent="0.2">
      <c r="A332" s="45" t="s">
        <v>110</v>
      </c>
      <c r="B332" s="20" t="s">
        <v>193</v>
      </c>
      <c r="C332" s="20"/>
      <c r="D332" s="20">
        <v>22622</v>
      </c>
      <c r="E332" s="20">
        <v>31775</v>
      </c>
      <c r="F332" s="40">
        <v>12.5</v>
      </c>
      <c r="G332" s="40">
        <f t="shared" si="8"/>
        <v>15</v>
      </c>
      <c r="H332" s="24"/>
      <c r="I332" s="4"/>
    </row>
    <row r="333" spans="1:16" s="1" customFormat="1" ht="15" hidden="1" customHeight="1" x14ac:dyDescent="0.2">
      <c r="A333" s="45"/>
      <c r="B333" s="20"/>
      <c r="C333" s="20"/>
      <c r="D333" s="20">
        <v>3220</v>
      </c>
      <c r="E333" s="20"/>
      <c r="F333" s="40">
        <v>7.5</v>
      </c>
      <c r="G333" s="40">
        <f t="shared" si="8"/>
        <v>9</v>
      </c>
      <c r="H333" s="24"/>
      <c r="I333" s="4"/>
    </row>
    <row r="334" spans="1:16" x14ac:dyDescent="0.2">
      <c r="A334" s="60" t="s">
        <v>194</v>
      </c>
      <c r="B334" s="61"/>
      <c r="C334" s="61"/>
      <c r="D334" s="61"/>
      <c r="E334" s="61"/>
      <c r="F334" s="40">
        <v>0.25</v>
      </c>
      <c r="G334" s="40">
        <f t="shared" si="8"/>
        <v>0.3</v>
      </c>
    </row>
    <row r="335" spans="1:16" x14ac:dyDescent="0.2">
      <c r="A335" s="60" t="s">
        <v>195</v>
      </c>
      <c r="B335" s="61"/>
      <c r="C335" s="61"/>
      <c r="D335" s="61"/>
      <c r="E335" s="61"/>
      <c r="F335" s="40">
        <v>0.57999999999999996</v>
      </c>
      <c r="G335" s="40">
        <f t="shared" si="8"/>
        <v>0.69599999999999995</v>
      </c>
    </row>
    <row r="336" spans="1:16" x14ac:dyDescent="0.2">
      <c r="A336" s="60" t="s">
        <v>196</v>
      </c>
      <c r="B336" s="61"/>
      <c r="C336" s="61"/>
      <c r="D336" s="61"/>
      <c r="E336" s="61"/>
      <c r="F336" s="40">
        <v>1</v>
      </c>
      <c r="G336" s="40">
        <f t="shared" si="8"/>
        <v>1.2</v>
      </c>
    </row>
    <row r="337" spans="1:8" x14ac:dyDescent="0.2">
      <c r="A337" s="60" t="s">
        <v>197</v>
      </c>
      <c r="B337" s="61"/>
      <c r="C337" s="61"/>
      <c r="D337" s="61"/>
      <c r="E337" s="61"/>
      <c r="F337" s="40">
        <v>1</v>
      </c>
      <c r="G337" s="40">
        <f t="shared" si="8"/>
        <v>1.2</v>
      </c>
      <c r="H337" s="64"/>
    </row>
  </sheetData>
  <mergeCells count="24">
    <mergeCell ref="A160:G160"/>
    <mergeCell ref="A204:G204"/>
    <mergeCell ref="A249:G249"/>
    <mergeCell ref="A253:G253"/>
    <mergeCell ref="A9:H9"/>
    <mergeCell ref="N9:Q9"/>
    <mergeCell ref="A11:H11"/>
    <mergeCell ref="A13:H13"/>
    <mergeCell ref="A18:G18"/>
    <mergeCell ref="A20:G20"/>
    <mergeCell ref="A50:G50"/>
    <mergeCell ref="A115:G115"/>
    <mergeCell ref="A120:G120"/>
    <mergeCell ref="A155:G155"/>
    <mergeCell ref="A16:A17"/>
    <mergeCell ref="B16:B17"/>
    <mergeCell ref="C16:C17"/>
    <mergeCell ref="F16:F17"/>
    <mergeCell ref="G16:G17"/>
    <mergeCell ref="B1:G1"/>
    <mergeCell ref="B3:G3"/>
    <mergeCell ref="B5:G5"/>
    <mergeCell ref="A8:G8"/>
    <mergeCell ref="M8:P8"/>
  </mergeCells>
  <pageMargins left="0.75" right="0.24" top="0.62" bottom="0.46" header="0.65" footer="0.2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22 (2)</vt:lpstr>
      <vt:lpstr>'сентябрь 22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2023-01-19T08:28:13Z</dcterms:created>
  <dcterms:modified xsi:type="dcterms:W3CDTF">2023-01-19T08:29:38Z</dcterms:modified>
</cp:coreProperties>
</file>